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erika_rendon_uaesp_gov_co/Documents/Informacion UAESP/SIG/actualizacion de formatos/2024-1/APOYO/TIC/"/>
    </mc:Choice>
  </mc:AlternateContent>
  <xr:revisionPtr revIDLastSave="5" documentId="13_ncr:1_{3874B52C-BC3E-4D4D-98FA-4C20191F954C}" xr6:coauthVersionLast="47" xr6:coauthVersionMax="47" xr10:uidLastSave="{6219AE90-DCC0-4A3D-8B01-1FD81165184C}"/>
  <bookViews>
    <workbookView xWindow="-120" yWindow="-120" windowWidth="20730" windowHeight="11160" tabRatio="845" xr2:uid="{00000000-000D-0000-FFFF-FFFF00000000}"/>
  </bookViews>
  <sheets>
    <sheet name="Inventario" sheetId="1" r:id="rId1"/>
    <sheet name="Datos" sheetId="2" state="hidden" r:id="rId2"/>
  </sheets>
  <definedNames>
    <definedName name="_xlnm._FilterDatabase" localSheetId="0" hidden="1">Inventario!$A$3:$AU$3</definedName>
    <definedName name="_xlnm.Print_Area" localSheetId="0">Inventario!$A$1:$AU$76</definedName>
    <definedName name="asd">#REF!</definedName>
    <definedName name="ControlInterno008Auditorias">#REF!</definedName>
    <definedName name="DirecciónGeneral">#REF!</definedName>
    <definedName name="DirecciónGeneral002Actas">#REF!</definedName>
    <definedName name="DirecciónGeneral002Actas028ActasdelSubcomitedeAutocontrol">#REF!</definedName>
    <definedName name="DirecciónGeneral004AcuerdosdeGestión">#REF!</definedName>
    <definedName name="DirecciónGeneral039Informes">#REF!</definedName>
    <definedName name="DirecciónGeneral061">#REF!</definedName>
    <definedName name="DirecciónGeneral061asd">#REF!</definedName>
    <definedName name="DirecciónGeneral061PeticionesQuejasSugerenciasyDenuncias">#REF!</definedName>
    <definedName name="DirecciónGeneral072Programas">#REF!</definedName>
    <definedName name="DireccionGeneral15454">#REF!</definedName>
    <definedName name="DirecciónGeneralNA">#REF!</definedName>
    <definedName name="DirecciónGeneralNoAplica">#REF!</definedName>
    <definedName name="Informe1">#REF!</definedName>
    <definedName name="OficinaAsesoradeComunicacionesyRelacionesInterinstitucionales002Actas">#REF!</definedName>
    <definedName name="OficinaAsesoradeComunicacionesyRelacionesInterinstitucionales014CanalesdeComunicaciónyDivulgación">#REF!</definedName>
    <definedName name="OficinaAsesoradeComunicacionesyRelacionesInterinstitucionales039Informes">#REF!</definedName>
    <definedName name="OficinaAsesoradeComunicacionesyRelacionesInterinstitucionales061PeticionesQuejasSugerenciasyDenuncias">#REF!</definedName>
    <definedName name="OficinaAsesoradeComunicacionesyRelacionesInterinstitucionales062Planes">#REF!</definedName>
    <definedName name="OficinaAsesoradeComunicacionesyRelacionesInterinstitucionalesNA">#REF!</definedName>
    <definedName name="OficinaAsesoradeComunicacionesyRelacionesInterinstitucionalesNoAplica">#REF!</definedName>
    <definedName name="OficinaAsesoradePlaneación002Actas">#REF!</definedName>
    <definedName name="OficinaAsesoradePlaneación039Informes">#REF!</definedName>
    <definedName name="OficinaAsesoradePlaneación057ModelodeTransformaciónOrganizacional">#REF!</definedName>
    <definedName name="OficinaAsesoradePlaneación061PeticionesQuejasSugerenciasyDenuncias">#REF!</definedName>
    <definedName name="OficinaAsesoradePlaneación063Planes">#REF!</definedName>
    <definedName name="OficinaAsesoradePlaneación068ProcesosdelSistemaintegradodeGestión">#REF!</definedName>
    <definedName name="OficinaAsesoradePlaneación074Proyectos">#REF!</definedName>
    <definedName name="OficinaAsesoradePlaneaciónNA">#REF!</definedName>
    <definedName name="OficinaAsesoradePlaneaciónNoAplica">#REF!</definedName>
    <definedName name="OficinadeControlInterno002Actas">#REF!</definedName>
    <definedName name="OficinadeControlInterno008Auditorias">#REF!</definedName>
    <definedName name="OficinadeControlInterno008Auidtorias">#REF!</definedName>
    <definedName name="OficinadeControlInterno039Informes">#REF!</definedName>
    <definedName name="OficinadeControlInterno061PeticionesQuejasSugerenciasyDenuncias">#REF!</definedName>
    <definedName name="OficinadeControlInterno072Programas">#REF!</definedName>
    <definedName name="OficinadeControlInternoNA">#REF!</definedName>
    <definedName name="OficinadeControlInternoNoAplica">#REF!</definedName>
    <definedName name="OficinadeTecnologíadelaInformaciónylasComunicaciones002Actas">#REF!</definedName>
    <definedName name="OficinadeTecnologíadelaInformaciónylasComunicaciones036GestiónTecnologicadeinformación">#REF!</definedName>
    <definedName name="OficinadeTecnologíadelaInformaciónylasComunicaciones039Informes">#REF!</definedName>
    <definedName name="OficinadeTecnologíadelaInformaciónylasComunicaciones049MantenimientoysoportedeHardwareysoftware">#REF!</definedName>
    <definedName name="OficinadeTecnologíadelaInformaciónylasComunicaciones061PeticionesQuejasSugerenciasyDenuncias">#REF!</definedName>
    <definedName name="OficinadeTecnologíadelaInformaciónylasComunicaciones063Planes">#REF!</definedName>
    <definedName name="OficinadeTecnologíadelaInformaciónylasComunicaciones065Politicasinformaticas">#REF!</definedName>
    <definedName name="OficinadeTecnologíadelaInformaciónylasComunicaciones075Proyectosdetecnologiasdelainformaciónylascomunicaciones">#REF!</definedName>
    <definedName name="OficinadeTecnologíadelaInformaciónylasComunicacionesNA">#REF!</definedName>
    <definedName name="OficinadeTecnologíadelaInformaciónylasComunicacionesNoAplica">#REF!</definedName>
    <definedName name="SAFApoyoLogístico002Actas">#REF!</definedName>
    <definedName name="SAFApoyoLogístico011BajadeElementos">#REF!</definedName>
    <definedName name="SAFApoyoLogístico021ComprobantesdeAlamacen">#REF!</definedName>
    <definedName name="SAFApoyoLogístico021ComprobantesdeAlamcen">#REF!</definedName>
    <definedName name="SAFApoyoLogístico021ComprobantesdeAlmacen">#REF!</definedName>
    <definedName name="SAFApoyoLogístico028ControldelParqueAutomotor">#REF!</definedName>
    <definedName name="SAFApoyoLogístico038HojadeVidadeVehiculos">#REF!</definedName>
    <definedName name="SAFApoyoLogístico038HojasdeVidadeVehiculos">#REF!</definedName>
    <definedName name="SAFApoyoLogístico039Informes">#REF!</definedName>
    <definedName name="SAFApoyoLogístico042InventarioGeneraldeActivosFijos">#REF!</definedName>
    <definedName name="SAFApoyoLogístico043InventarioGeneraldeBienes">#REF!</definedName>
    <definedName name="SAFApoyoLogístico044Kardex">#REF!</definedName>
    <definedName name="SAFApoyoLogístico085TrasladoyReintegrosdeBienes">#REF!</definedName>
    <definedName name="SAFApoyoLogísticoNoAplica">#REF!</definedName>
    <definedName name="SAFAsuntosLegales002Actas">#REF!</definedName>
    <definedName name="SAFAsuntosLegales017CertificacionesparaBonosEspeciales">#REF!</definedName>
    <definedName name="SAFAsuntosLegales019Circulares">#REF!</definedName>
    <definedName name="SAFAsuntosLegales034GestiondeServiciosPublicos">#REF!</definedName>
    <definedName name="SAFAsuntosLegales035GestionAdministrativadelSindicato">#REF!</definedName>
    <definedName name="SAFAsuntosLegales039Informes">#REF!</definedName>
    <definedName name="SAFAsuntosLegales061PeticionesQuejasSugerenciasyDenuncias">#REF!</definedName>
    <definedName name="SAFAsuntosLegales082Resoluciones">#REF!</definedName>
    <definedName name="SAFAsuntosLegalesNoAplica">#REF!</definedName>
    <definedName name="SAFAtencionAlCiudadano032EncuestasdeSatisfaccionalosCiudadanos">#REF!</definedName>
    <definedName name="SAFAtencionAlCiudadano039Informes">#REF!</definedName>
    <definedName name="SAFAtencionAlCiudadano063Planes">#REF!</definedName>
    <definedName name="SAFAtencionAlCiudadano075Informes">#REF!</definedName>
    <definedName name="SAFAtencionAlCiudadano075InformesdePQRSDyDerechosdePeticion">#REF!</definedName>
    <definedName name="SAFAtencionAlCiudadanoNoAplica">#REF!</definedName>
    <definedName name="SAFContabilidad002Actas">#REF!</definedName>
    <definedName name="SAFContabilidad023ConciliacionesBancarias">#REF!</definedName>
    <definedName name="SAFContabilidad045LibrodeEstadosContables">#REF!</definedName>
    <definedName name="SAFContabilidad045LibrosdeEstado">#REF!</definedName>
    <definedName name="SAFContabilidad047LibrosdeContabilidad">#REF!</definedName>
    <definedName name="SAFContabilidad060OrdenesdePago">#REF!</definedName>
    <definedName name="SAFContabilidadNoAplica">#REF!</definedName>
    <definedName name="SAFGestiónDocumental002Actas">#REF!</definedName>
    <definedName name="SAFGestiónDocumental015Catalogos">#REF!</definedName>
    <definedName name="SAFGestiónDocumental026ConsecutivodeComunicacionesOficiales">#REF!</definedName>
    <definedName name="SAFGestiónDocumental030DocumentoElectronico">#REF!</definedName>
    <definedName name="SAFGestiónDocumental040InstrumentosdeControlyRegistro">#REF!</definedName>
    <definedName name="SAFGestiónDocumental041InstrumentosArchivisticos">#REF!</definedName>
    <definedName name="SAFGestiónDocumental063Planes">#REF!</definedName>
    <definedName name="SAFGestiónDocumental072Programas">#REF!</definedName>
    <definedName name="SAFGestiónDocumental084TransferenciasDocumentales">#REF!</definedName>
    <definedName name="SAFGestiónDocumentalNoAplica">#REF!</definedName>
    <definedName name="SAFPredios066Predios">#REF!</definedName>
    <definedName name="SAFPrediosNoAplica">#REF!</definedName>
    <definedName name="SAFPresupuesto006AnteproyectodePresupuesto">#REF!</definedName>
    <definedName name="SAFPresupuesto007AnulacionesPresupuestales">#REF!</definedName>
    <definedName name="SAFPresupuesto018CierrePresupuestal">#REF!</definedName>
    <definedName name="SAFPresupuesto031EjecucionPresupuestal">#REF!</definedName>
    <definedName name="SAFPresupuesto039Informes">#REF!</definedName>
    <definedName name="SAFPresupuesto058ModificacionesPresupuestales">#REF!</definedName>
    <definedName name="SAFPresupuestoNoAplica">#REF!</definedName>
    <definedName name="SAFTalentoHumano002Actas">#REF!</definedName>
    <definedName name="SAFTalentoHumano020ComisionesdePersonal">#REF!</definedName>
    <definedName name="SAFTalentoHumano037HistoriaLaboral">#REF!</definedName>
    <definedName name="SAFTalentoHumano039Informes">#REF!</definedName>
    <definedName name="SAFTalentoHumano051ManualesdeFuncionesyCompetenciasLaborales">#REF!</definedName>
    <definedName name="SAFTalentoHumano059NominasyNovedadesdeNomina">#REF!</definedName>
    <definedName name="SAFTalentoHumano063Planes">#REF!</definedName>
    <definedName name="SAFTalentoHumano072Programas">#REF!</definedName>
    <definedName name="SAFTalentoHumanoNoAplica">#REF!</definedName>
    <definedName name="SAFTesoreria002Actas">#REF!</definedName>
    <definedName name="SAFTesoreria005AdministracionCuentasBancarias">#REF!</definedName>
    <definedName name="SAFTesoreria009AutorizacionPagodeNomina">#REF!</definedName>
    <definedName name="SAFTesoreria012BoletinesDiarios">#REF!</definedName>
    <definedName name="SAFTesoreria033EvaluacionySeguimientodeConveniosBancarios">#REF!</definedName>
    <definedName name="SAFTesoreria039Informes">#REF!</definedName>
    <definedName name="SAFTesoreria046LibrosAuxiliares">#REF!</definedName>
    <definedName name="SAFTesoreria071ProgramaAnualMensualizadodeCajaPAC">#REF!</definedName>
    <definedName name="SAFTesoreriaNoAplica">#REF!</definedName>
    <definedName name="Serie1">#REF!</definedName>
    <definedName name="SubdireccióndeAprovechamiento002Actas">#REF!</definedName>
    <definedName name="SubdireccióndeAprovechamiento013CampañasPedagogicas">#REF!</definedName>
    <definedName name="SubdireccióndeAprovechamiento039Informes">#REF!</definedName>
    <definedName name="SubdireccióndeAprovechamiento054ModelodePrestaciondeServiciosdeAprovechamiento">#REF!</definedName>
    <definedName name="SubdireccióndeAprovechamiento061PeticionesQuejasSugerenciasyDenuncias">#REF!</definedName>
    <definedName name="SubdireccióndeAprovechamiento063Planes">#REF!</definedName>
    <definedName name="SubdireccióndeAprovechamiento072Programas">#REF!</definedName>
    <definedName name="SubdireccióndeAprovechamiento078RegistroUnicodeOrganizacionesdeRecicladoresRUOR">#REF!</definedName>
    <definedName name="SubdireccióndeAprovechamiento079RegistroUnicodeRecicladoresdeOficioRURO">#REF!</definedName>
    <definedName name="SubdireccióndeAprovechamiento080RegularizaciondeBodegas">#REF!</definedName>
    <definedName name="SubdireccióndeAprovechamiento080RegularizacióndeBodegas">#REF!</definedName>
    <definedName name="SubdireccióndeAprovechamiento081RemuneracionalaPoblacionRecicladora">#REF!</definedName>
    <definedName name="SubdireccióndeAprovechamientoNoAplica">#REF!</definedName>
    <definedName name="SubdireccióndeAsuntosLegales001AccionesConstitucionales">#REF!</definedName>
    <definedName name="SubdireccióndeAsuntosLegales002Actas">#REF!</definedName>
    <definedName name="SubdireccióndeAsuntosLegales002ContratacionActas">#REF!</definedName>
    <definedName name="SubdireccióndeAsuntosLegales003ActuacionesAdministrativas">#REF!</definedName>
    <definedName name="SubdireccióndeAsuntosLegales003ActuacionesAdministrativasSAL">#REF!</definedName>
    <definedName name="SubdireccióndeAsuntosLegales016CertificacionesaContratistas">#REF!</definedName>
    <definedName name="SubdireccióndeAsuntosLegales022ConceptosJuridicos">#REF!</definedName>
    <definedName name="SubdireccióndeAsuntosLegales024ConciliacionesExtrajudiciales">#REF!</definedName>
    <definedName name="SubdireccióndeAsuntosLegales025ConcursodeMeritos">#REF!</definedName>
    <definedName name="SubdireccióndeAsuntosLegales027ContratacionDirecta">#REF!</definedName>
    <definedName name="SubdireccióndeAsuntosLegales029Convenios">#REF!</definedName>
    <definedName name="SubdireccióndeAsuntosLegales039Informes">#REF!</definedName>
    <definedName name="SubdireccióndeAsuntosLegales048LicitacionPublica">#REF!</definedName>
    <definedName name="SubdireccióndeAsuntosLegales061PeticionesQuejasSugerenciasyDenuncias">#REF!</definedName>
    <definedName name="SubdireccióndeAsuntosLegales067ProcesosdeMinimaCuantia">#REF!</definedName>
    <definedName name="SubdireccióndeAsuntosLegales069ProcesosDisciplinarios">#REF!</definedName>
    <definedName name="SubdireccióndeAsuntosLegales070ProcesosJudiciales">#REF!</definedName>
    <definedName name="SubdireccióndeAsuntosLegales073PropuestasPerdedorasyDesiertas">#REF!</definedName>
    <definedName name="SubdireccióndeAsuntosLegales083SelecciónAbreviada">#REF!</definedName>
    <definedName name="SubdireccióndeAsuntosLegalesNoAplica">#REF!</definedName>
    <definedName name="SubdireccióndeDisposiciónFinal002Actas">#REF!</definedName>
    <definedName name="SubdireccióndeDisposiciónFinal039Informes">#REF!</definedName>
    <definedName name="SubdireccióndeDisposiciónFinal052ModelodePrestacionesdeServicioDisposicionFinal">#REF!</definedName>
    <definedName name="SubdireccióndeDisposiciónFinal061PeticionesQuejasSugerenciasyDenuncias">#REF!</definedName>
    <definedName name="SubdireccióndeDisposiciónFinal063Planes">#REF!</definedName>
    <definedName name="SubdireccióndeDisposiciónFinal064PlanosdelRellenoSanitario">#REF!</definedName>
    <definedName name="SubdireccióndeDisposiciónFinal066Predios">#REF!</definedName>
    <definedName name="SubdireccióndeDisposiciónFinalNA">#REF!</definedName>
    <definedName name="SubdireccióndeDisposiciónFinalNoAplica">#REF!</definedName>
    <definedName name="SubdireccióndeRBL002ACtas">#REF!</definedName>
    <definedName name="SubdireccióndeRBL010AutorizacionesAdministrativas">#REF!</definedName>
    <definedName name="SubdireccióndeRBL039Informes">#REF!</definedName>
    <definedName name="SubdireccióndeRBL055ModelodeprestacióndeServiciosdeRecolecciónBarridoyLimpieza">#REF!</definedName>
    <definedName name="SubdireccióndeRBL061PeticionesQuejasSugerenciasDenuncias">#REF!</definedName>
    <definedName name="SubdireccióndeRBL061PeticionesQuejasSugerenciasyDenuncias">#REF!</definedName>
    <definedName name="SubdireccióndeRBL074Proyectos">#REF!</definedName>
    <definedName name="SubdireccióndeRBL086ProgramadeManejoIntegraldeResiduosSolidos">#REF!</definedName>
    <definedName name="SubdireccióndeRBLNA">#REF!</definedName>
    <definedName name="SubdireccióndeRBLNoAplica">#REF!</definedName>
    <definedName name="SubdireccióndeServiciosFunerariosyAlumbradoPúblico002Actas">#REF!</definedName>
    <definedName name="SubdireccióndeServiciosFunerariosyAlumbradoPúblico010AutorizacionesAdministrativas">#REF!</definedName>
    <definedName name="SubdireccióndeServiciosFunerariosyAlumbradoPúblico02Actas">#REF!</definedName>
    <definedName name="SubdireccióndeServiciosFunerariosyAlumbradoPúblico039Informes">#REF!</definedName>
    <definedName name="SubdireccióndeServiciosFunerariosyAlumbradoPúblico050Manuales">#REF!</definedName>
    <definedName name="SubdireccióndeServiciosFunerariosyAlumbradoPúblico053ModelodePrestaciondeServiciosAlumbradoPublico">#REF!</definedName>
    <definedName name="SubdireccióndeServiciosFunerariosyAlumbradoPúblico056ModelodeprestaciondeServiciosFunerarios">#REF!</definedName>
    <definedName name="SubdireccióndeServiciosFunerariosyAlumbradoPúblico061PeticionesQuejasSugerenciasyDenuncias">#REF!</definedName>
    <definedName name="SubdireccióndeServiciosFunerariosyAlumbradoPúblico063Planes">#REF!</definedName>
    <definedName name="SubdireccióndeServiciosFunerariosyAlumbradoPúblico076ProyectosFotometricos">#REF!</definedName>
    <definedName name="SubdireccióndeServiciosFunerariosyAlumbradoPúblico077RecibosdeInfraestructuradeAlumbradoPublico">#REF!</definedName>
    <definedName name="SubdireccióndeServiciosFunerariosyAlumbradoPúblicoNoAplic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B59" i="1" l="1"/>
  <c r="AF58" i="1"/>
  <c r="AG58" i="1"/>
  <c r="AH58" i="1"/>
  <c r="AE58" i="1"/>
  <c r="AI58" i="1"/>
  <c r="AJ58" i="1"/>
  <c r="AK58" i="1"/>
  <c r="AL58" i="1"/>
  <c r="B60" i="1"/>
  <c r="AF59" i="1"/>
  <c r="AG59" i="1"/>
  <c r="AH59" i="1"/>
  <c r="AE59" i="1"/>
  <c r="AI59" i="1"/>
  <c r="AJ59" i="1"/>
  <c r="AK59" i="1"/>
  <c r="AL59" i="1"/>
  <c r="B61" i="1"/>
  <c r="AF60" i="1"/>
  <c r="AG60" i="1"/>
  <c r="AH60" i="1"/>
  <c r="AE60" i="1"/>
  <c r="AI60" i="1"/>
  <c r="AJ60" i="1"/>
  <c r="AK60" i="1"/>
  <c r="AL60" i="1"/>
  <c r="B62" i="1"/>
  <c r="AF61" i="1"/>
  <c r="AG61" i="1"/>
  <c r="AH61" i="1"/>
  <c r="AE61" i="1"/>
  <c r="AI61" i="1"/>
  <c r="AJ61" i="1"/>
  <c r="AK61" i="1"/>
  <c r="AL61" i="1"/>
  <c r="B63" i="1"/>
  <c r="AF62" i="1"/>
  <c r="AG62" i="1"/>
  <c r="AH62" i="1"/>
  <c r="AE62" i="1"/>
  <c r="AI62" i="1"/>
  <c r="AJ62" i="1"/>
  <c r="AK62" i="1"/>
  <c r="AL62" i="1"/>
  <c r="B64" i="1"/>
  <c r="AF63" i="1"/>
  <c r="AG63" i="1"/>
  <c r="AH63" i="1"/>
  <c r="AE63" i="1"/>
  <c r="AI63" i="1"/>
  <c r="AJ63" i="1"/>
  <c r="AK63" i="1"/>
  <c r="AL63" i="1"/>
  <c r="B65" i="1"/>
  <c r="AF64" i="1"/>
  <c r="AG64" i="1"/>
  <c r="AH64" i="1"/>
  <c r="AE64" i="1"/>
  <c r="AI64" i="1"/>
  <c r="AJ64" i="1"/>
  <c r="AK64" i="1"/>
  <c r="AL64" i="1"/>
  <c r="B66" i="1"/>
  <c r="AF65" i="1"/>
  <c r="AG65" i="1"/>
  <c r="AH65" i="1"/>
  <c r="AE65" i="1"/>
  <c r="AI65" i="1"/>
  <c r="AJ65" i="1"/>
  <c r="AK65" i="1"/>
  <c r="AL65" i="1"/>
  <c r="B67" i="1"/>
  <c r="AF66" i="1"/>
  <c r="AG66" i="1"/>
  <c r="AH66" i="1"/>
  <c r="AE66" i="1"/>
  <c r="AI66" i="1"/>
  <c r="AJ66" i="1"/>
  <c r="AK66" i="1"/>
  <c r="AL66" i="1"/>
  <c r="B68" i="1"/>
  <c r="AF67" i="1"/>
  <c r="AG67" i="1"/>
  <c r="AH67" i="1"/>
  <c r="AE67" i="1"/>
  <c r="AI67" i="1"/>
  <c r="AJ67" i="1"/>
  <c r="AK67" i="1"/>
  <c r="AL67" i="1"/>
  <c r="B69" i="1"/>
  <c r="AF68" i="1"/>
  <c r="AG68" i="1"/>
  <c r="AH68" i="1"/>
  <c r="AE68" i="1"/>
  <c r="AI68" i="1"/>
  <c r="AJ68" i="1"/>
  <c r="AK68" i="1"/>
  <c r="AL68" i="1"/>
  <c r="B70" i="1"/>
  <c r="AF69" i="1"/>
  <c r="AG69" i="1"/>
  <c r="AH69" i="1"/>
  <c r="AE69" i="1"/>
  <c r="AI69" i="1"/>
  <c r="AJ69" i="1"/>
  <c r="AK69" i="1"/>
  <c r="AL69" i="1"/>
  <c r="B71" i="1"/>
  <c r="AF70" i="1"/>
  <c r="AG70" i="1"/>
  <c r="AH70" i="1"/>
  <c r="AE70" i="1"/>
  <c r="AI70" i="1"/>
  <c r="AJ70" i="1"/>
  <c r="AK70" i="1"/>
  <c r="AL70" i="1"/>
  <c r="B72" i="1"/>
  <c r="AF71" i="1"/>
  <c r="AG71" i="1"/>
  <c r="AH71" i="1"/>
  <c r="AE71" i="1"/>
  <c r="AI71" i="1"/>
  <c r="AJ71" i="1"/>
  <c r="AK71" i="1"/>
  <c r="AL71" i="1"/>
  <c r="B73" i="1"/>
  <c r="AF72" i="1"/>
  <c r="AG72" i="1"/>
  <c r="AH72" i="1"/>
  <c r="AE72" i="1"/>
  <c r="AI72" i="1"/>
  <c r="AJ72" i="1"/>
  <c r="AK72" i="1"/>
  <c r="AL72" i="1"/>
  <c r="B74" i="1"/>
  <c r="AF73" i="1"/>
  <c r="AG73" i="1"/>
  <c r="AH73" i="1"/>
  <c r="AE73" i="1"/>
  <c r="AI73" i="1"/>
  <c r="AJ73" i="1"/>
  <c r="AK73" i="1"/>
  <c r="AL73" i="1"/>
  <c r="B75" i="1"/>
  <c r="AF74" i="1"/>
  <c r="AG74" i="1"/>
  <c r="AH74" i="1"/>
  <c r="AE74" i="1"/>
  <c r="AI74" i="1"/>
  <c r="AJ74" i="1"/>
  <c r="AK74" i="1"/>
  <c r="AL74" i="1"/>
  <c r="AF75" i="1"/>
  <c r="AG75" i="1"/>
  <c r="AH75" i="1"/>
  <c r="AE75" i="1"/>
  <c r="AI75" i="1"/>
  <c r="AJ75" i="1"/>
  <c r="AK75" i="1"/>
  <c r="AL75" i="1"/>
  <c r="AI5" i="1"/>
  <c r="AJ5" i="1"/>
  <c r="AK5" i="1"/>
  <c r="AL5" i="1" s="1"/>
  <c r="AI6" i="1"/>
  <c r="AL6" i="1" s="1"/>
  <c r="AJ6" i="1"/>
  <c r="AK6" i="1"/>
  <c r="AI7" i="1"/>
  <c r="AJ7" i="1"/>
  <c r="AK7" i="1"/>
  <c r="AL7" i="1"/>
  <c r="AI8" i="1"/>
  <c r="AJ8" i="1"/>
  <c r="AK8" i="1"/>
  <c r="AL8" i="1"/>
  <c r="AI9" i="1"/>
  <c r="AJ9" i="1"/>
  <c r="AK9" i="1"/>
  <c r="AL9" i="1"/>
  <c r="AI10" i="1"/>
  <c r="AJ10" i="1"/>
  <c r="AK10" i="1"/>
  <c r="AL10" i="1"/>
  <c r="AI11" i="1"/>
  <c r="AJ11" i="1"/>
  <c r="AK11" i="1"/>
  <c r="AL11" i="1"/>
  <c r="AI12" i="1"/>
  <c r="AJ12" i="1"/>
  <c r="AK12" i="1"/>
  <c r="AL12" i="1"/>
  <c r="AI13" i="1"/>
  <c r="AJ13" i="1"/>
  <c r="AK13" i="1"/>
  <c r="AL13" i="1"/>
  <c r="AI14" i="1"/>
  <c r="AJ14" i="1"/>
  <c r="AK14" i="1"/>
  <c r="AL14" i="1"/>
  <c r="AI15" i="1"/>
  <c r="AJ15" i="1"/>
  <c r="AK15" i="1"/>
  <c r="AL15" i="1"/>
  <c r="AI16" i="1"/>
  <c r="AJ16" i="1"/>
  <c r="AK16" i="1"/>
  <c r="AL16" i="1"/>
  <c r="AI17" i="1"/>
  <c r="AJ17" i="1"/>
  <c r="AK17" i="1"/>
  <c r="AL17" i="1"/>
  <c r="AI18" i="1"/>
  <c r="AJ18" i="1"/>
  <c r="AK18" i="1"/>
  <c r="AL18" i="1"/>
  <c r="AI19" i="1"/>
  <c r="AJ19" i="1"/>
  <c r="AK19" i="1"/>
  <c r="AL19" i="1"/>
  <c r="AI20" i="1"/>
  <c r="AJ20" i="1"/>
  <c r="AK20" i="1"/>
  <c r="AL20" i="1"/>
  <c r="AI21" i="1"/>
  <c r="AJ21" i="1"/>
  <c r="AK21" i="1"/>
  <c r="AL21" i="1"/>
  <c r="AI22" i="1"/>
  <c r="AJ22" i="1"/>
  <c r="AK22" i="1"/>
  <c r="AL22" i="1"/>
  <c r="AI23" i="1"/>
  <c r="AJ23" i="1"/>
  <c r="AK23" i="1"/>
  <c r="AL23" i="1"/>
  <c r="AI24" i="1"/>
  <c r="AJ24" i="1"/>
  <c r="AK24" i="1"/>
  <c r="AL24" i="1"/>
  <c r="AI25" i="1"/>
  <c r="AJ25" i="1"/>
  <c r="AK25" i="1"/>
  <c r="AL25" i="1"/>
  <c r="AI26" i="1"/>
  <c r="AJ26" i="1"/>
  <c r="AK26" i="1"/>
  <c r="AL26" i="1"/>
  <c r="AI27" i="1"/>
  <c r="AJ27" i="1"/>
  <c r="AK27" i="1"/>
  <c r="AL27" i="1"/>
  <c r="AI28" i="1"/>
  <c r="AJ28" i="1"/>
  <c r="AK28" i="1"/>
  <c r="AL28" i="1"/>
  <c r="AI29" i="1"/>
  <c r="AJ29" i="1"/>
  <c r="AK29" i="1"/>
  <c r="AL29" i="1"/>
  <c r="AI30" i="1"/>
  <c r="AJ30" i="1"/>
  <c r="AK30" i="1"/>
  <c r="AL30" i="1"/>
  <c r="AI31" i="1"/>
  <c r="AJ31" i="1"/>
  <c r="AK31" i="1"/>
  <c r="AL31" i="1"/>
  <c r="AI32" i="1"/>
  <c r="AJ32" i="1"/>
  <c r="AK32" i="1"/>
  <c r="AL32" i="1"/>
  <c r="AI33" i="1"/>
  <c r="AJ33" i="1"/>
  <c r="AK33" i="1"/>
  <c r="AL33" i="1"/>
  <c r="AI34" i="1"/>
  <c r="AJ34" i="1"/>
  <c r="AK34" i="1"/>
  <c r="AL34" i="1"/>
  <c r="AI35" i="1"/>
  <c r="AJ35" i="1"/>
  <c r="AK35" i="1"/>
  <c r="AL35" i="1"/>
  <c r="AI36" i="1"/>
  <c r="AJ36" i="1"/>
  <c r="AK36" i="1"/>
  <c r="AL36" i="1"/>
  <c r="AI37" i="1"/>
  <c r="AJ37" i="1"/>
  <c r="AK37" i="1"/>
  <c r="AL37" i="1"/>
  <c r="AI38" i="1"/>
  <c r="AJ38" i="1"/>
  <c r="AK38" i="1"/>
  <c r="AL38" i="1"/>
  <c r="AI39" i="1"/>
  <c r="AJ39" i="1"/>
  <c r="AK39" i="1"/>
  <c r="AL39" i="1"/>
  <c r="AI40" i="1"/>
  <c r="AJ40" i="1"/>
  <c r="AK40" i="1"/>
  <c r="AL40" i="1"/>
  <c r="AI41" i="1"/>
  <c r="AJ41" i="1"/>
  <c r="AK41" i="1"/>
  <c r="AL41" i="1"/>
  <c r="AI42" i="1"/>
  <c r="AJ42" i="1"/>
  <c r="AK42" i="1"/>
  <c r="AL42" i="1"/>
  <c r="AI43" i="1"/>
  <c r="AJ43" i="1"/>
  <c r="AK43" i="1"/>
  <c r="AL43" i="1"/>
  <c r="AI44" i="1"/>
  <c r="AJ44" i="1"/>
  <c r="AK44" i="1"/>
  <c r="AL44" i="1"/>
  <c r="AI45" i="1"/>
  <c r="AJ45" i="1"/>
  <c r="AK45" i="1"/>
  <c r="AL45" i="1"/>
  <c r="AI46" i="1"/>
  <c r="AJ46" i="1"/>
  <c r="AK46" i="1"/>
  <c r="AL46" i="1"/>
  <c r="AI47" i="1"/>
  <c r="AJ47" i="1"/>
  <c r="AK47" i="1"/>
  <c r="AL47" i="1"/>
  <c r="AI48" i="1"/>
  <c r="AJ48" i="1"/>
  <c r="AK48" i="1"/>
  <c r="AL48" i="1"/>
  <c r="AI49" i="1"/>
  <c r="AJ49" i="1"/>
  <c r="AK49" i="1"/>
  <c r="AL49" i="1"/>
  <c r="AI50" i="1"/>
  <c r="AJ50" i="1"/>
  <c r="AK50" i="1"/>
  <c r="AL50" i="1"/>
  <c r="AI51" i="1"/>
  <c r="AJ51" i="1"/>
  <c r="AK51" i="1"/>
  <c r="AL51" i="1"/>
  <c r="AI52" i="1"/>
  <c r="AJ52" i="1"/>
  <c r="AK52" i="1"/>
  <c r="AL52" i="1"/>
  <c r="AI53" i="1"/>
  <c r="AJ53" i="1"/>
  <c r="AK53" i="1"/>
  <c r="AL53" i="1"/>
  <c r="AI54" i="1"/>
  <c r="AJ54" i="1"/>
  <c r="AK54" i="1"/>
  <c r="AL54" i="1"/>
  <c r="AI55" i="1"/>
  <c r="AJ55" i="1"/>
  <c r="AK55" i="1"/>
  <c r="AL55" i="1"/>
  <c r="AI56" i="1"/>
  <c r="AJ56" i="1"/>
  <c r="AK56" i="1"/>
  <c r="AL56" i="1"/>
  <c r="AI57" i="1"/>
  <c r="AJ57" i="1"/>
  <c r="AK57" i="1"/>
  <c r="AL57" i="1"/>
  <c r="AK4" i="1"/>
  <c r="AL4" i="1" s="1"/>
  <c r="AJ4" i="1"/>
  <c r="AI4" i="1"/>
  <c r="AH4" i="1"/>
  <c r="AH5" i="1"/>
  <c r="AE5" i="1" s="1"/>
  <c r="AH6" i="1"/>
  <c r="AE6" i="1" s="1"/>
  <c r="AG4" i="1"/>
  <c r="AG5" i="1"/>
  <c r="AG6" i="1"/>
  <c r="AF4" i="1"/>
  <c r="AF5" i="1"/>
  <c r="AF6" i="1"/>
  <c r="B7" i="1"/>
  <c r="AE7" i="1"/>
  <c r="B5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4" i="1" l="1"/>
  <c r="AH7" i="1"/>
  <c r="AH8" i="1"/>
  <c r="AE8" i="1" s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B4" i="1" l="1"/>
  <c r="A4" i="1" s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" i="1" l="1"/>
  <c r="B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</author>
    <author>Juan Sebastián Perdomo Méndez</author>
  </authors>
  <commentList>
    <comment ref="A3" authorId="0" shapeId="0" xr:uid="{00000000-0006-0000-0000-000001000000}">
      <text>
        <r>
          <rPr>
            <sz val="12"/>
            <color indexed="81"/>
            <rFont val="Tahoma"/>
            <family val="2"/>
          </rPr>
          <t>Identificador unicó del activo, compuesto por el codigo de la dependencia mas un consecutivo.</t>
        </r>
        <r>
          <rPr>
            <b/>
            <sz val="12"/>
            <color indexed="81"/>
            <rFont val="Tahoma"/>
            <family val="2"/>
          </rPr>
          <t xml:space="preserve">
No llenar, se calcula automaticamente al seleccionar la dependencia.</t>
        </r>
      </text>
    </comment>
    <comment ref="B3" authorId="1" shapeId="0" xr:uid="{18D1E216-A3C8-4978-B8F7-F2F13969CE1D}">
      <text>
        <r>
          <rPr>
            <sz val="9"/>
            <color indexed="81"/>
            <rFont val="Tahoma"/>
            <family val="2"/>
          </rPr>
          <t>No diligenciar</t>
        </r>
      </text>
    </comment>
    <comment ref="C3" authorId="0" shapeId="0" xr:uid="{00000000-0006-0000-0000-000002000000}">
      <text>
        <r>
          <rPr>
            <sz val="12"/>
            <color indexed="81"/>
            <rFont val="Tahoma"/>
            <family val="2"/>
          </rPr>
          <t>Subdirección u Oficina que está identificando el activo de información</t>
        </r>
      </text>
    </comment>
    <comment ref="D3" authorId="1" shapeId="0" xr:uid="{94E6DBB4-957F-4C31-AD0D-674EBE104A38}">
      <text>
        <r>
          <rPr>
            <sz val="12"/>
            <color indexed="81"/>
            <rFont val="Tahoma"/>
            <family val="2"/>
          </rPr>
          <t>Proceso al que pertenece la Dependencia que identifica el activo de información</t>
        </r>
      </text>
    </comment>
    <comment ref="E3" authorId="0" shapeId="0" xr:uid="{00000000-0006-0000-0000-000003000000}">
      <text>
        <r>
          <rPr>
            <sz val="12"/>
            <color indexed="81"/>
            <rFont val="Tahoma"/>
            <family val="2"/>
          </rPr>
          <t>Define el tipo al cual pertenece el activo. 
Los tipos son: INFORMACIÓN, HARDWARE, SOFTWARE, SERVICIOS, RECURSO HUMANO, INSTALACIONES, EQUIPAMIENTO AUXILIAR.
Para más información consultar el Manual GTI-MN-02 Clasificación Activos de Información</t>
        </r>
      </text>
    </comment>
    <comment ref="F3" authorId="1" shapeId="0" xr:uid="{B9F1C2A5-CE03-4A45-A059-8C647569E340}">
      <text>
        <r>
          <rPr>
            <sz val="12"/>
            <color indexed="81"/>
            <rFont val="Tahoma"/>
            <family val="2"/>
          </rPr>
          <t>Si el activo de información es de tipo información, digite la serie documental a la que esta asociada.
Caso contrario diligencie N/A</t>
        </r>
      </text>
    </comment>
    <comment ref="G3" authorId="1" shapeId="0" xr:uid="{EB8A1B35-CB7F-4EAE-B44B-80F6E6250B99}">
      <text>
        <r>
          <rPr>
            <sz val="12"/>
            <color indexed="81"/>
            <rFont val="Tahoma"/>
            <family val="2"/>
          </rPr>
          <t>Si el activo de información es de tipo información, digite la serie documental a la que esta asociada.
Caso contrario diligencie N/A</t>
        </r>
      </text>
    </comment>
    <comment ref="H3" authorId="0" shapeId="0" xr:uid="{00000000-0006-0000-0000-000006000000}">
      <text>
        <r>
          <rPr>
            <sz val="12"/>
            <color indexed="81"/>
            <rFont val="Tahoma"/>
            <family val="2"/>
          </rPr>
          <t>Palabra o frase con que se da a conocer el nombre o asunto del activo de información.</t>
        </r>
      </text>
    </comment>
    <comment ref="I3" authorId="0" shapeId="0" xr:uid="{00000000-0006-0000-0000-000007000000}">
      <text>
        <r>
          <rPr>
            <sz val="12"/>
            <color indexed="81"/>
            <rFont val="Tahoma"/>
            <family val="2"/>
          </rPr>
          <t>Descripción breve de que trata el activo de información.</t>
        </r>
      </text>
    </comment>
    <comment ref="J3" authorId="0" shapeId="0" xr:uid="{00000000-0006-0000-0000-000008000000}">
      <text>
        <r>
          <rPr>
            <sz val="12"/>
            <color indexed="81"/>
            <rFont val="Tahoma"/>
            <family val="2"/>
          </rPr>
          <t xml:space="preserve">Selecciones el idioma, lengua o dialecto en que se encuentra la información.
</t>
        </r>
        <r>
          <rPr>
            <b/>
            <sz val="12"/>
            <color indexed="81"/>
            <rFont val="Tahoma"/>
            <family val="2"/>
          </rPr>
          <t xml:space="preserve">Importante!: </t>
        </r>
        <r>
          <rPr>
            <sz val="12"/>
            <color indexed="81"/>
            <rFont val="Tahoma"/>
            <family val="2"/>
          </rPr>
          <t>Si el campo "Nombre o título de la categoría de información" es diferente a "Información" | (Columna E) digite "N/A"</t>
        </r>
      </text>
    </comment>
    <comment ref="K3" authorId="0" shapeId="0" xr:uid="{00000000-0006-0000-0000-000009000000}">
      <text>
        <r>
          <rPr>
            <sz val="12"/>
            <color indexed="81"/>
            <rFont val="Tahoma"/>
            <family val="2"/>
          </rPr>
          <t xml:space="preserve">Medio en el que se encuentra el activo:
Físico (análogo) o Digital (digital o electrónico).
</t>
        </r>
        <r>
          <rPr>
            <b/>
            <sz val="12"/>
            <color indexed="81"/>
            <rFont val="Tahoma"/>
            <family val="2"/>
          </rPr>
          <t>Importante!</t>
        </r>
        <r>
          <rPr>
            <sz val="12"/>
            <color indexed="81"/>
            <rFont val="Tahoma"/>
            <family val="2"/>
          </rPr>
          <t>: Si el campo "Nombre o título de la categoría de información" es diferente a "Información" | (Columna E) digite "N/A"</t>
        </r>
      </text>
    </comment>
    <comment ref="L3" authorId="0" shapeId="0" xr:uid="{00000000-0006-0000-0000-00000A000000}">
      <text>
        <r>
          <rPr>
            <sz val="12"/>
            <color indexed="81"/>
            <rFont val="Tahoma"/>
            <family val="2"/>
          </rPr>
          <t xml:space="preserve">Identifica la forma, tamaño o modo en la que se presenta la información o se permite su visualización o consulta, tales como: hoja de cálculo, imagen, audio, video, documento de texto, etc.
</t>
        </r>
        <r>
          <rPr>
            <b/>
            <sz val="12"/>
            <color indexed="81"/>
            <rFont val="Tahoma"/>
            <family val="2"/>
          </rPr>
          <t>Importante!:</t>
        </r>
        <r>
          <rPr>
            <sz val="12"/>
            <color indexed="81"/>
            <rFont val="Tahoma"/>
            <family val="2"/>
          </rPr>
          <t xml:space="preserve"> Si el campo "Nombre o título de la categoría de información" es diferente a "Información" | (Columna E) digite "N/A"</t>
        </r>
      </text>
    </comment>
    <comment ref="M3" authorId="0" shapeId="0" xr:uid="{00000000-0006-0000-0000-00000B000000}">
      <text>
        <r>
          <rPr>
            <sz val="12"/>
            <color indexed="81"/>
            <rFont val="Tahoma"/>
            <family val="2"/>
          </rPr>
          <t xml:space="preserve">Seleccione la opción </t>
        </r>
        <r>
          <rPr>
            <u/>
            <sz val="12"/>
            <color indexed="81"/>
            <rFont val="Tahoma"/>
            <family val="2"/>
          </rPr>
          <t xml:space="preserve">
Publicada</t>
        </r>
        <r>
          <rPr>
            <sz val="12"/>
            <color indexed="81"/>
            <rFont val="Tahoma"/>
            <family val="2"/>
          </rPr>
          <t xml:space="preserve">: Si la información se puede consultar en un sitio web (interno o externo) o un sistema de información del estado.
Publicada (Interno - Intranet)
Publicada (Externo - Internet)
</t>
        </r>
        <r>
          <rPr>
            <u/>
            <sz val="12"/>
            <color indexed="81"/>
            <rFont val="Tahoma"/>
            <family val="2"/>
          </rPr>
          <t xml:space="preserve">
Disponible</t>
        </r>
        <r>
          <rPr>
            <sz val="12"/>
            <color indexed="81"/>
            <rFont val="Tahoma"/>
            <family val="2"/>
          </rPr>
          <t xml:space="preserve">:Define si el activo no está publicado en ningún sitio, pero está disponible para consulta.
</t>
        </r>
        <r>
          <rPr>
            <b/>
            <sz val="12"/>
            <color indexed="81"/>
            <rFont val="Tahoma"/>
            <family val="2"/>
          </rPr>
          <t xml:space="preserve">
Importante!: </t>
        </r>
        <r>
          <rPr>
            <sz val="12"/>
            <color indexed="81"/>
            <rFont val="Tahoma"/>
            <family val="2"/>
          </rPr>
          <t>Si el campo "Nombre o título de la categoría de información" es diferente a "Información" | (Columna E) digite "N/A"</t>
        </r>
      </text>
    </comment>
    <comment ref="N3" authorId="1" shapeId="0" xr:uid="{5CCB278E-625F-4435-B708-49FB753C3B89}">
      <text>
        <r>
          <rPr>
            <sz val="12"/>
            <color indexed="81"/>
            <rFont val="Tahoma"/>
            <family val="2"/>
          </rPr>
          <t xml:space="preserve">Indique si el activo (información o software) interopera o intercambia información con otra Entidad o un tercero.
</t>
        </r>
        <r>
          <rPr>
            <b/>
            <sz val="12"/>
            <color indexed="81"/>
            <rFont val="Tahoma"/>
            <family val="2"/>
          </rPr>
          <t xml:space="preserve">
Importante!: </t>
        </r>
        <r>
          <rPr>
            <sz val="12"/>
            <color indexed="81"/>
            <rFont val="Tahoma"/>
            <family val="2"/>
          </rPr>
          <t>Si el campo "Nombre o título de la categoría de información" es diferente a "Información" o "Software" | (Columna E) digite "N/A"</t>
        </r>
      </text>
    </comment>
    <comment ref="O3" authorId="0" shapeId="0" xr:uid="{00000000-0006-0000-0000-00000C000000}">
      <text>
        <r>
          <rPr>
            <sz val="12"/>
            <color indexed="81"/>
            <rFont val="Tahoma"/>
            <family val="2"/>
          </rPr>
          <t xml:space="preserve">Define el estado en que se encuentra el activo de información.
</t>
        </r>
        <r>
          <rPr>
            <b/>
            <sz val="12"/>
            <color indexed="81"/>
            <rFont val="Tahoma"/>
            <family val="2"/>
          </rPr>
          <t>Activo</t>
        </r>
        <r>
          <rPr>
            <sz val="12"/>
            <color indexed="81"/>
            <rFont val="Tahoma"/>
            <family val="2"/>
          </rPr>
          <t xml:space="preserve">: se encuentra en uso en la entidad.
</t>
        </r>
        <r>
          <rPr>
            <b/>
            <sz val="12"/>
            <color indexed="81"/>
            <rFont val="Tahoma"/>
            <family val="2"/>
          </rPr>
          <t>Inactivo</t>
        </r>
        <r>
          <rPr>
            <sz val="12"/>
            <color indexed="81"/>
            <rFont val="Tahoma"/>
            <family val="2"/>
          </rPr>
          <t>: Ya no se encuentra en uso o se le ha dado de baja.</t>
        </r>
      </text>
    </comment>
    <comment ref="P3" authorId="0" shapeId="0" xr:uid="{AF3CB26E-CF74-4085-A620-65AC22B1C66B}">
      <text>
        <r>
          <rPr>
            <sz val="12"/>
            <color indexed="81"/>
            <rFont val="Tahoma"/>
            <family val="2"/>
          </rPr>
          <t xml:space="preserve">Indica la ubicación física.
Si solo esta de manera digital, diligencia "N/A"
</t>
        </r>
        <r>
          <rPr>
            <b/>
            <sz val="12"/>
            <color indexed="81"/>
            <rFont val="Tahoma"/>
            <family val="2"/>
          </rPr>
          <t xml:space="preserve">Importante!: </t>
        </r>
        <r>
          <rPr>
            <sz val="12"/>
            <color indexed="81"/>
            <rFont val="Tahoma"/>
            <family val="2"/>
          </rPr>
          <t>Si el campo "Nombre o título de la categoría de información" es diferente a "Información" | (Columna E) digite "N/A"</t>
        </r>
      </text>
    </comment>
    <comment ref="Q3" authorId="0" shapeId="0" xr:uid="{00000000-0006-0000-0000-00000D000000}">
      <text>
        <r>
          <rPr>
            <sz val="12"/>
            <color indexed="81"/>
            <rFont val="Tahoma"/>
            <family val="2"/>
          </rPr>
          <t xml:space="preserve">Indica la URL, el sitio web o sistema de información donde se encuentra la información si esta se encuentra publicada.
Si la información se encuentra solo en fisico, digite este campo como "N/A"
</t>
        </r>
        <r>
          <rPr>
            <b/>
            <sz val="12"/>
            <color indexed="81"/>
            <rFont val="Tahoma"/>
            <family val="2"/>
          </rPr>
          <t>Importante!:</t>
        </r>
        <r>
          <rPr>
            <sz val="12"/>
            <color indexed="81"/>
            <rFont val="Tahoma"/>
            <family val="2"/>
          </rPr>
          <t xml:space="preserve"> Si el campo "Nombre o título de la categoría de información" es diferente a "Información" | (Columna G) digite "N/A"</t>
        </r>
      </text>
    </comment>
    <comment ref="R3" authorId="0" shapeId="0" xr:uid="{00000000-0006-0000-0000-00000E000000}">
      <text>
        <r>
          <rPr>
            <sz val="12"/>
            <color indexed="81"/>
            <rFont val="Tahoma"/>
            <family val="2"/>
          </rPr>
          <t xml:space="preserve">Digite la fecha en que se crea la información.
</t>
        </r>
        <r>
          <rPr>
            <b/>
            <sz val="12"/>
            <color indexed="81"/>
            <rFont val="Tahoma"/>
            <family val="2"/>
          </rPr>
          <t xml:space="preserve">
Importante!: </t>
        </r>
        <r>
          <rPr>
            <sz val="12"/>
            <color indexed="81"/>
            <rFont val="Tahoma"/>
            <family val="2"/>
          </rPr>
          <t>Si el campo "Nombre o título de la categoría de información" es diferente a "Información" | (Columna E) digite "N/A"</t>
        </r>
      </text>
    </comment>
    <comment ref="S3" authorId="0" shapeId="0" xr:uid="{00000000-0006-0000-0000-00000F000000}">
      <text>
        <r>
          <rPr>
            <sz val="12"/>
            <color indexed="81"/>
            <rFont val="Tahoma"/>
            <family val="2"/>
          </rPr>
          <t xml:space="preserve">Identifique la periodicidad o el segmento de tiempo en el que se debe actualizar la información, de acuerdo a su naturaleza y a la normativa aplicable.
</t>
        </r>
        <r>
          <rPr>
            <b/>
            <sz val="12"/>
            <color indexed="81"/>
            <rFont val="Tahoma"/>
            <family val="2"/>
          </rPr>
          <t>Importante!:</t>
        </r>
        <r>
          <rPr>
            <sz val="12"/>
            <color indexed="81"/>
            <rFont val="Tahoma"/>
            <family val="2"/>
          </rPr>
          <t xml:space="preserve"> Si el campo "Nombre o título de la categoría de información" es diferente a "Información" | (Columna E) digite "N/A"</t>
        </r>
      </text>
    </comment>
    <comment ref="T3" authorId="0" shapeId="0" xr:uid="{00000000-0006-0000-0000-000010000000}">
      <text>
        <r>
          <rPr>
            <sz val="12"/>
            <color indexed="81"/>
            <rFont val="Tahoma"/>
            <family val="2"/>
          </rPr>
          <t xml:space="preserve">Digite nombre del área, dependencia o unidad interna, o al nombre de la entidad externa que creo la información.
</t>
        </r>
        <r>
          <rPr>
            <b/>
            <sz val="12"/>
            <color indexed="81"/>
            <rFont val="Tahoma"/>
            <family val="2"/>
          </rPr>
          <t xml:space="preserve">
Importante!:</t>
        </r>
        <r>
          <rPr>
            <sz val="12"/>
            <color indexed="81"/>
            <rFont val="Tahoma"/>
            <family val="2"/>
          </rPr>
          <t xml:space="preserve"> Si el campo "Nombre o título de la categoría de información" es diferente a "Información" | (Columna E) digite "N/A"</t>
        </r>
      </text>
    </comment>
    <comment ref="U3" authorId="0" shapeId="0" xr:uid="{00000000-0006-0000-0000-000011000000}">
      <text>
        <r>
          <rPr>
            <sz val="12"/>
            <color indexed="81"/>
            <rFont val="Tahoma"/>
            <family val="2"/>
          </rPr>
          <t>Corresponde al nombre del Área, Cargo, Rol, Dependencia o proceso encargada dentro de la entidad de la custodia o control de la información para efectos de permitir su acceso.
Este campo no puede estar vacio, todo activo de información debe tener un responsable o custodio.</t>
        </r>
      </text>
    </comment>
    <comment ref="V3" authorId="0" shapeId="0" xr:uid="{00000000-0006-0000-0000-000012000000}">
      <text>
        <r>
          <rPr>
            <sz val="12"/>
            <color indexed="81"/>
            <rFont val="Tahoma"/>
            <family val="2"/>
          </rPr>
          <t xml:space="preserve">La identificación de la excepción que, dentro de las previstas en los artículos 18 o 19 de la Ley 1712 de 2014, cobija la calificación de información reservada o clasificada.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 xml:space="preserve">Importante!: </t>
        </r>
        <r>
          <rPr>
            <sz val="11"/>
            <color indexed="81"/>
            <rFont val="Tahoma"/>
            <family val="2"/>
          </rPr>
          <t>Si el campo "Nombre o título de la categoría de información" es diferente a "Información" | (Columna E) digite "N/A"</t>
        </r>
      </text>
    </comment>
    <comment ref="W3" authorId="0" shapeId="0" xr:uid="{2C4AAF38-7FB4-41D1-8DDA-D7059A7C7853}">
      <text>
        <r>
          <rPr>
            <sz val="12"/>
            <color indexed="81"/>
            <rFont val="Tahoma"/>
            <family val="2"/>
          </rPr>
          <t xml:space="preserve">El fundamento constitucional o legal que justifican la clasificación o la reserva, señalando expresamente la norma, artículo, inciso o párrafo que la ampara.
</t>
        </r>
        <r>
          <rPr>
            <b/>
            <sz val="12"/>
            <color indexed="81"/>
            <rFont val="Tahoma"/>
            <family val="2"/>
          </rPr>
          <t xml:space="preserve">Importante!: </t>
        </r>
        <r>
          <rPr>
            <sz val="12"/>
            <color indexed="81"/>
            <rFont val="Tahoma"/>
            <family val="2"/>
          </rPr>
          <t>Si el campo "Nombre o título de la categoría de información" es diferente a "Información" | (Columna E) digite "N/A"</t>
        </r>
      </text>
    </comment>
    <comment ref="X3" authorId="0" shapeId="0" xr:uid="{00000000-0006-0000-0000-000013000000}">
      <text>
        <r>
          <rPr>
            <sz val="12"/>
            <color indexed="81"/>
            <rFont val="Tahoma"/>
            <family val="2"/>
          </rPr>
          <t xml:space="preserve">Mención de la norma jurídica que sirve como fundamento jurídico para la clasificación o reserva de la información.
</t>
        </r>
        <r>
          <rPr>
            <b/>
            <sz val="12"/>
            <color indexed="81"/>
            <rFont val="Tahoma"/>
            <family val="2"/>
          </rPr>
          <t>Importante!:</t>
        </r>
        <r>
          <rPr>
            <sz val="12"/>
            <color indexed="81"/>
            <rFont val="Tahoma"/>
            <family val="2"/>
          </rPr>
          <t xml:space="preserve"> Si el campo "Nombre o título de la categoría de información" es diferente a "Información" | (Columna E) digite "N/A"</t>
        </r>
      </text>
    </comment>
    <comment ref="Y3" authorId="0" shapeId="0" xr:uid="{00000000-0006-0000-0000-000015000000}">
      <text>
        <r>
          <rPr>
            <sz val="12"/>
            <color indexed="81"/>
            <rFont val="Tahoma"/>
            <family val="2"/>
          </rPr>
          <t xml:space="preserve">Define si el activo de información puede ser entregado en su totalidad o tiene restricciones:
</t>
        </r>
        <r>
          <rPr>
            <b/>
            <sz val="12"/>
            <color indexed="81"/>
            <rFont val="Tahoma"/>
            <family val="2"/>
          </rPr>
          <t xml:space="preserve">Parcial: </t>
        </r>
        <r>
          <rPr>
            <sz val="12"/>
            <color indexed="81"/>
            <rFont val="Tahoma"/>
            <family val="2"/>
          </rPr>
          <t xml:space="preserve">Si tiene algun tipo  de reserva y se puede entregar a través de un proceso de anonimización
</t>
        </r>
        <r>
          <rPr>
            <b/>
            <sz val="12"/>
            <color indexed="81"/>
            <rFont val="Tahoma"/>
            <family val="2"/>
          </rPr>
          <t xml:space="preserve">
Total</t>
        </r>
        <r>
          <rPr>
            <sz val="12"/>
            <color indexed="81"/>
            <rFont val="Tahoma"/>
            <family val="2"/>
          </rPr>
          <t xml:space="preserve">: Si toda la información no es entregable.
</t>
        </r>
        <r>
          <rPr>
            <b/>
            <sz val="12"/>
            <color indexed="81"/>
            <rFont val="Tahoma"/>
            <family val="2"/>
          </rPr>
          <t>Importante!:</t>
        </r>
        <r>
          <rPr>
            <sz val="12"/>
            <color indexed="81"/>
            <rFont val="Tahoma"/>
            <family val="2"/>
          </rPr>
          <t xml:space="preserve"> Si el campo "Nombre o título de la categoría de información" es diferente a "Información" | (Columna E) seleccione "N/A"</t>
        </r>
      </text>
    </comment>
    <comment ref="Z3" authorId="0" shapeId="0" xr:uid="{00000000-0006-0000-0000-000016000000}">
      <text>
        <r>
          <rPr>
            <sz val="12"/>
            <color indexed="81"/>
            <rFont val="Tahoma"/>
            <family val="2"/>
          </rPr>
          <t xml:space="preserve">Fecha de la calificación de la información como reservada o clasificada.
</t>
        </r>
        <r>
          <rPr>
            <b/>
            <sz val="12"/>
            <color indexed="81"/>
            <rFont val="Tahoma"/>
            <family val="2"/>
          </rPr>
          <t>Importante!:</t>
        </r>
        <r>
          <rPr>
            <sz val="12"/>
            <color indexed="81"/>
            <rFont val="Tahoma"/>
            <family val="2"/>
          </rPr>
          <t xml:space="preserve"> Si el campo "Nombre o título de la categoría de información" es diferente a "Información" | (Columna E) digite "N/A"</t>
        </r>
      </text>
    </comment>
    <comment ref="AA3" authorId="0" shapeId="0" xr:uid="{00000000-0006-0000-0000-000017000000}">
      <text>
        <r>
          <rPr>
            <sz val="12"/>
            <color indexed="81"/>
            <rFont val="Tahoma"/>
            <family val="2"/>
          </rPr>
          <t xml:space="preserve">El tiempo que cobija la clasificación o reserva.
</t>
        </r>
        <r>
          <rPr>
            <b/>
            <sz val="12"/>
            <color indexed="81"/>
            <rFont val="Tahoma"/>
            <family val="2"/>
          </rPr>
          <t>Importante!:</t>
        </r>
        <r>
          <rPr>
            <sz val="12"/>
            <color indexed="81"/>
            <rFont val="Tahoma"/>
            <family val="2"/>
          </rPr>
          <t xml:space="preserve"> Si el campo "Nombre o título de la categoría de información" es diferente a "Información" | (Columna E) digite "N/A"</t>
        </r>
      </text>
    </comment>
    <comment ref="AB3" authorId="0" shapeId="0" xr:uid="{00000000-0006-0000-0000-000018000000}">
      <text>
        <r>
          <rPr>
            <sz val="12"/>
            <color indexed="81"/>
            <rFont val="Tahoma"/>
            <family val="2"/>
          </rPr>
          <t>La confidencialidad se refiere a que la información no esté disponible ni sea revelada a individuos, entidades o procesos no autorizados. 
El objetivo del la confidencialidad es prevenir la divulgación no autorizada de la información de la UAESP.
Para mas detalle consultar el Manual GTI-MN-02 Clasificación Activos de Información</t>
        </r>
      </text>
    </comment>
    <comment ref="AC3" authorId="0" shapeId="0" xr:uid="{00000000-0006-0000-0000-000019000000}">
      <text>
        <r>
          <rPr>
            <sz val="12"/>
            <color indexed="81"/>
            <rFont val="Tahoma"/>
            <family val="2"/>
          </rPr>
          <t>La integridad hace referencia a que la información se mantenga inalterada, es decir, que sea precisa, coherente y completa desde su creación hasta su destrucción. El objetivo de la integridad es prevenir modificaciones no autorizadas de la información.
Para mas detalle consultar el Manual GTI-MN-02 Clasificación Activos de Información</t>
        </r>
      </text>
    </comment>
    <comment ref="AD3" authorId="0" shapeId="0" xr:uid="{00000000-0006-0000-0000-00001A000000}">
      <text>
        <r>
          <rPr>
            <sz val="12"/>
            <color indexed="81"/>
            <rFont val="Tahoma"/>
            <family val="2"/>
          </rPr>
          <t>La disponibilidad hace referencia a que la información debe estar accesible y utilizable por solicitud de una persona o proceso autorizado cuando se requiera. El objetivo es prevenir interrupciones no autorizadas
Para mas detalle consultar el Manual GTI-MN-02 Clasificación Activos de Información</t>
        </r>
      </text>
    </comment>
    <comment ref="AE3" authorId="0" shapeId="0" xr:uid="{00000000-0006-0000-0000-00001B000000}">
      <text>
        <r>
          <rPr>
            <b/>
            <sz val="12"/>
            <color indexed="81"/>
            <rFont val="Tahoma"/>
            <family val="2"/>
          </rPr>
          <t>Celda Automatica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(</t>
        </r>
        <r>
          <rPr>
            <u/>
            <sz val="12"/>
            <color indexed="81"/>
            <rFont val="Tahoma"/>
            <family val="2"/>
          </rPr>
          <t>No se diligencia</t>
        </r>
        <r>
          <rPr>
            <b/>
            <sz val="12"/>
            <color indexed="81"/>
            <rFont val="Tahoma"/>
            <family val="2"/>
          </rPr>
          <t>)</t>
        </r>
        <r>
          <rPr>
            <sz val="12"/>
            <color indexed="81"/>
            <rFont val="Tahoma"/>
            <family val="2"/>
          </rPr>
          <t>:
Es un cálculo automático que determina el valor general del activo, de acuerdo con la clasificación de la Información (Alta-Media-Baja)
Para mas detalle consultar el Manual GTI-MN-02 Clasificación Activos de Información</t>
        </r>
      </text>
    </comment>
    <comment ref="AL3" authorId="1" shapeId="0" xr:uid="{26F3ACC0-E731-48A8-9F00-CF4620125F66}">
      <text>
        <r>
          <rPr>
            <b/>
            <sz val="12"/>
            <color indexed="81"/>
            <rFont val="Tahoma"/>
            <family val="2"/>
          </rPr>
          <t>Celda automatica, no diligencie</t>
        </r>
        <r>
          <rPr>
            <sz val="12"/>
            <color indexed="81"/>
            <rFont val="Tahoma"/>
            <family val="2"/>
          </rPr>
          <t>.
Use la etiqueta generada en este campo para etiquetar la información según el procedimiento GTI-PC-04 Activos de información</t>
        </r>
      </text>
    </comment>
    <comment ref="AM3" authorId="0" shapeId="0" xr:uid="{00000000-0006-0000-0000-00001C000000}">
      <text>
        <r>
          <rPr>
            <sz val="12"/>
            <color indexed="81"/>
            <rFont val="Tahoma"/>
            <family val="2"/>
          </rPr>
          <t>Define si el activo de información contiene o no, datos personales.
Si el activo NO es de tipo "Información" colocar en esta y los siguientes campos como "NA"</t>
        </r>
      </text>
    </comment>
    <comment ref="AN3" authorId="0" shapeId="0" xr:uid="{00000000-0006-0000-0000-00001D000000}">
      <text>
        <r>
          <rPr>
            <sz val="12"/>
            <color indexed="81"/>
            <rFont val="Tahoma"/>
            <family val="2"/>
          </rPr>
          <t xml:space="preserve">Si cuenta con datos personales seleccione el tipo, en caso contrario seleccione "N/A".
</t>
        </r>
        <r>
          <rPr>
            <b/>
            <sz val="12"/>
            <color indexed="81"/>
            <rFont val="Tahoma"/>
            <family val="2"/>
          </rPr>
          <t>Dato personal público</t>
        </r>
        <r>
          <rPr>
            <sz val="12"/>
            <color indexed="81"/>
            <rFont val="Tahoma"/>
            <family val="2"/>
          </rPr>
          <t xml:space="preserve">: Toda información personal que es de conocimiento libre y abierto para el público en general.
Son considerados datos públicos entre otros los datos relativos a:
Estado Civil
Profesión u Oficio
Condición de ser servidores públicos
</t>
        </r>
        <r>
          <rPr>
            <b/>
            <sz val="12"/>
            <color indexed="81"/>
            <rFont val="Tahoma"/>
            <family val="2"/>
          </rPr>
          <t>Dato personal privado</t>
        </r>
        <r>
          <rPr>
            <sz val="12"/>
            <color indexed="81"/>
            <rFont val="Tahoma"/>
            <family val="2"/>
          </rPr>
          <t xml:space="preserve">: Toda información personal que tiene un conocimiento restringido, y en principio privado para el público en general. Ejemplo: Dirección de residencias y teléfono.
</t>
        </r>
        <r>
          <rPr>
            <b/>
            <sz val="12"/>
            <color indexed="81"/>
            <rFont val="Tahoma"/>
            <family val="2"/>
          </rPr>
          <t>Dato semiprivado</t>
        </r>
        <r>
          <rPr>
            <sz val="12"/>
            <color indexed="81"/>
            <rFont val="Tahoma"/>
            <family val="2"/>
          </rPr>
          <t xml:space="preserve">: Es el dato que no tiene naturaleza intima, reservada, ni pública y cuyo conocimiento o divulgación puede interesar no sólo a su titular, si no a cierto sector o grupo de personas o a la sociedad en general.
</t>
        </r>
        <r>
          <rPr>
            <b/>
            <sz val="12"/>
            <color indexed="81"/>
            <rFont val="Tahoma"/>
            <family val="2"/>
          </rPr>
          <t>Datos sensibles</t>
        </r>
        <r>
          <rPr>
            <sz val="12"/>
            <color indexed="81"/>
            <rFont val="Tahoma"/>
            <family val="2"/>
          </rPr>
          <t xml:space="preserve">: Se entiende por datos sensibles aquellos que afectan la intimidad del Titular o cuyo uso indebido puede generar su discriminación, tales como aquellos que revelen el origen racial o étnico, la orientación política, las convicciones religiosas o filosóficas, la pertenencia a sindicatos, organizaciones sociales, de derechos humanos o que promueva intereses de cualquier partido político o que garanticen los derechos y garantías de partidos políticos de oposición, así como los datos relativos a la salud, a la vida sexual, y los datos biométricos.
</t>
        </r>
        <r>
          <rPr>
            <b/>
            <sz val="12"/>
            <color indexed="81"/>
            <rFont val="Tahoma"/>
            <family val="2"/>
          </rPr>
          <t>Datos de niños, niñas o adolescentes</t>
        </r>
        <r>
          <rPr>
            <sz val="12"/>
            <color indexed="81"/>
            <rFont val="Tahoma"/>
            <family val="2"/>
          </rPr>
          <t xml:space="preserve">: Son los datos personales de los niños, niñas y adolescentes, cuyo tratamiento está prohibido, salvo que se trate de datos de naturaleza pública. 
Ej. Registro civil.
</t>
        </r>
      </text>
    </comment>
    <comment ref="AO3" authorId="0" shapeId="0" xr:uid="{00000000-0006-0000-0000-00001E000000}">
      <text>
        <r>
          <rPr>
            <sz val="12"/>
            <color indexed="81"/>
            <rFont val="Tahoma"/>
            <family val="2"/>
          </rPr>
          <t>Razón por la cual el dato personal es capturado y mantenido, este debe servir para garantizar la autorización de tratamiento por parte del dueño de los datos personales.</t>
        </r>
      </text>
    </comment>
    <comment ref="AP3" authorId="0" shapeId="0" xr:uid="{00000000-0006-0000-0000-00001F000000}">
      <text>
        <r>
          <rPr>
            <sz val="12"/>
            <color indexed="81"/>
            <rFont val="Tahoma"/>
            <family val="2"/>
          </rPr>
          <t>Define si se cuenta o no con la autorización para el tratamiento de datos personales.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3" authorId="0" shapeId="0" xr:uid="{00000000-0006-0000-0000-000020000000}">
      <text>
        <r>
          <rPr>
            <sz val="12"/>
            <color indexed="81"/>
            <rFont val="Tahoma"/>
            <family val="2"/>
          </rPr>
          <t>El área o dependencia considera que es un conjunto de datos que le interesa a la comunidad, o es consultado periódicamente para ser puesto en el portal de datos abiertos.</t>
        </r>
      </text>
    </comment>
    <comment ref="AR3" authorId="0" shapeId="0" xr:uid="{00000000-0006-0000-0000-000021000000}">
      <text>
        <r>
          <rPr>
            <sz val="12"/>
            <color indexed="81"/>
            <rFont val="Tahoma"/>
            <family val="2"/>
          </rPr>
          <t>Se encuentra publicado en el portal de datos abiertos o es susceptible de ser publicado en datos abiertos.</t>
        </r>
      </text>
    </comment>
    <comment ref="AS3" authorId="0" shapeId="0" xr:uid="{00000000-0006-0000-0000-000022000000}">
      <text>
        <r>
          <rPr>
            <sz val="12"/>
            <color indexed="81"/>
            <rFont val="Tahoma"/>
            <family val="2"/>
          </rPr>
          <t>Este campo sólo es utilizado si la respuesta en el campo de Datos Abiertos es SI.</t>
        </r>
      </text>
    </comment>
    <comment ref="AT3" authorId="0" shapeId="0" xr:uid="{00000000-0006-0000-0000-000023000000}">
      <text>
        <r>
          <rPr>
            <sz val="12"/>
            <color indexed="81"/>
            <rFont val="Tahoma"/>
            <family val="2"/>
          </rPr>
          <t xml:space="preserve">Dirección web donde se encuentra publicado los datos.
Si aun no se encuentra publicado marcar como </t>
        </r>
        <r>
          <rPr>
            <b/>
            <sz val="12"/>
            <color indexed="81"/>
            <rFont val="Tahoma"/>
            <family val="2"/>
          </rPr>
          <t>N/A</t>
        </r>
      </text>
    </comment>
    <comment ref="AU3" authorId="0" shapeId="0" xr:uid="{00000000-0006-0000-0000-000024000000}">
      <text>
        <r>
          <rPr>
            <sz val="12"/>
            <color indexed="81"/>
            <rFont val="Tahoma"/>
            <family val="2"/>
          </rPr>
          <t xml:space="preserve">Se refiere a si la unidad de información está disponible en formato estructurado, semiestructurado y no estructurado.
</t>
        </r>
        <r>
          <rPr>
            <b/>
            <sz val="12"/>
            <color indexed="81"/>
            <rFont val="Tahoma"/>
            <family val="2"/>
          </rPr>
          <t>Estructurados</t>
        </r>
        <r>
          <rPr>
            <sz val="12"/>
            <color indexed="81"/>
            <rFont val="Tahoma"/>
            <family val="2"/>
          </rPr>
          <t xml:space="preserve">: se encuentran almacenados en una base de datos tradicional.
</t>
        </r>
        <r>
          <rPr>
            <b/>
            <sz val="12"/>
            <color indexed="81"/>
            <rFont val="Tahoma"/>
            <family val="2"/>
          </rPr>
          <t>Semiestructurados</t>
        </r>
        <r>
          <rPr>
            <sz val="12"/>
            <color indexed="81"/>
            <rFont val="Tahoma"/>
            <family val="2"/>
          </rPr>
          <t xml:space="preserve">: aquellos datos que no residen en bases de datos relacionales, pero que presentan una organización interna que facilita su tratamiento, tales como documentos XML y datos almacenados en bases de datos NoSQL.
</t>
        </r>
        <r>
          <rPr>
            <b/>
            <sz val="12"/>
            <color indexed="81"/>
            <rFont val="Tahoma"/>
            <family val="2"/>
          </rPr>
          <t xml:space="preserve">
No estructurados</t>
        </r>
        <r>
          <rPr>
            <sz val="12"/>
            <color indexed="81"/>
            <rFont val="Tahoma"/>
            <family val="2"/>
          </rPr>
          <t>: son aquellos datos no almacenados en una base de datos tradicional.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A0939AC-6C27-453D-ABEB-77E91B091124}" keepAlive="1" name="Consulta - Dependencia" description="Conexión a la consulta 'Dependencia' en el libro." type="5" refreshedVersion="0" background="1">
    <dbPr connection="Provider=Microsoft.Mashup.OleDb.1;Data Source=$Workbook$;Location=Dependencia;Extended Properties=&quot;&quot;" command="SELECT * FROM [Dependencia]"/>
  </connection>
</connections>
</file>

<file path=xl/sharedStrings.xml><?xml version="1.0" encoding="utf-8"?>
<sst xmlns="http://schemas.openxmlformats.org/spreadsheetml/2006/main" count="207" uniqueCount="175">
  <si>
    <t>Índice de Información Clasificada y Reservada (Decreto 103 de 2015)</t>
  </si>
  <si>
    <t>Protección de Datos Personales (Bases de Datos - Ley 1581 de 2012)</t>
  </si>
  <si>
    <t>Datos Abiertos</t>
  </si>
  <si>
    <t>Identificador</t>
  </si>
  <si>
    <t>Codigo</t>
  </si>
  <si>
    <t>Idioma</t>
  </si>
  <si>
    <t>Formato</t>
  </si>
  <si>
    <t>Información Publicada o Disponible</t>
  </si>
  <si>
    <t>Estado</t>
  </si>
  <si>
    <t>Frecuencia de Actualización</t>
  </si>
  <si>
    <t>Nombre del Responsable de la Producción de la Información</t>
  </si>
  <si>
    <t>Objetivo Legitimo de la Excepción</t>
  </si>
  <si>
    <t>Fecha de la calificación</t>
  </si>
  <si>
    <t>Plazo de la Calificación o Reserva</t>
  </si>
  <si>
    <t>Confidencialidad</t>
  </si>
  <si>
    <t>V1</t>
  </si>
  <si>
    <t>Integridad</t>
  </si>
  <si>
    <t>V2</t>
  </si>
  <si>
    <t>Disponibilidad</t>
  </si>
  <si>
    <t>V3</t>
  </si>
  <si>
    <t>Nivel de Criticidad</t>
  </si>
  <si>
    <t>Contiene Datos Personales</t>
  </si>
  <si>
    <t>Tipo de Datos Personales</t>
  </si>
  <si>
    <t>Finalidad de la Recolección de los Datos Personales</t>
  </si>
  <si>
    <t>Cuenta con las Autorizaciones para el Tratamiento de Datos Personales</t>
  </si>
  <si>
    <t xml:space="preserve"> ¿Es un Conjunto de Datos Estrategicos?</t>
  </si>
  <si>
    <t xml:space="preserve"> ¿Es un Dato Abierto?
(Diligenciamiento Oficina TIC)</t>
  </si>
  <si>
    <t>Tipo de Clasificación de Dato Publicado
(Diligenciamiento Oficina TIC)</t>
  </si>
  <si>
    <t>Url de Publicación
(Diligenciamiento Oficina TIC)</t>
  </si>
  <si>
    <t>Tipo de Información
(Diligenciamiento Oficina TIC)</t>
  </si>
  <si>
    <t>INFORMACIÓN PÚBLICA</t>
  </si>
  <si>
    <t>ALTA</t>
  </si>
  <si>
    <t>Información</t>
  </si>
  <si>
    <t>Español</t>
  </si>
  <si>
    <t>Fisico y Digital</t>
  </si>
  <si>
    <t>Disponible</t>
  </si>
  <si>
    <t>ACTIVO</t>
  </si>
  <si>
    <t>Mensual</t>
  </si>
  <si>
    <t>SI</t>
  </si>
  <si>
    <t>Parcial</t>
  </si>
  <si>
    <t>Físico o Análogo</t>
  </si>
  <si>
    <t>Por demanda</t>
  </si>
  <si>
    <t>Publicada</t>
  </si>
  <si>
    <t>Anual</t>
  </si>
  <si>
    <t>Digital o Electrónico</t>
  </si>
  <si>
    <t>N/A</t>
  </si>
  <si>
    <t>INFORMACIÓN PÚBLICA CLASIFICADA</t>
  </si>
  <si>
    <t>MEDIA</t>
  </si>
  <si>
    <t>Semestral</t>
  </si>
  <si>
    <t>Otro</t>
  </si>
  <si>
    <t>Subdirección de RBL</t>
  </si>
  <si>
    <t>NO</t>
  </si>
  <si>
    <t>Semanal</t>
  </si>
  <si>
    <t>Subdirección de Aprovechamiento</t>
  </si>
  <si>
    <t>Trimestral</t>
  </si>
  <si>
    <t>Subdirección de Asuntos Legales</t>
  </si>
  <si>
    <t>Diario</t>
  </si>
  <si>
    <t>Subdirección de Servicios Funerarios y Alumbrado Público</t>
  </si>
  <si>
    <t>Total</t>
  </si>
  <si>
    <t>Subdirección de Disposición Final</t>
  </si>
  <si>
    <t>NO CLASIFICADA</t>
  </si>
  <si>
    <t>INFORMACIÓN PÚBLICA RESERVADA</t>
  </si>
  <si>
    <t>Oficina Asesora de Planeación</t>
  </si>
  <si>
    <t>Oficina de Tecnología de la Información y las Comunicaciones</t>
  </si>
  <si>
    <t>Hardware</t>
  </si>
  <si>
    <t>Servicios</t>
  </si>
  <si>
    <t>Software</t>
  </si>
  <si>
    <t>DEPENDENCIA</t>
  </si>
  <si>
    <t>IDENTIFICADOR</t>
  </si>
  <si>
    <t>TIPO</t>
  </si>
  <si>
    <t>IDIOMA</t>
  </si>
  <si>
    <t>MedioSoporte</t>
  </si>
  <si>
    <t>Formatos</t>
  </si>
  <si>
    <t>InformaciónPublicadaoDisponible</t>
  </si>
  <si>
    <t>ESTADO</t>
  </si>
  <si>
    <t>FRECUENCIA</t>
  </si>
  <si>
    <t>Excepción</t>
  </si>
  <si>
    <t>ExcepciónParcialoTotal</t>
  </si>
  <si>
    <t>CONFIDENCIALIDAD</t>
  </si>
  <si>
    <t>INTEGRIDAD</t>
  </si>
  <si>
    <t>DISPONIBILIDAD</t>
  </si>
  <si>
    <t>CONTIENEDATOSPERSONALES</t>
  </si>
  <si>
    <t>TIPODEDATOSPERSONALES</t>
  </si>
  <si>
    <t>AUTORIZACIÓN</t>
  </si>
  <si>
    <t>DATOESTRATEGICO</t>
  </si>
  <si>
    <t>DATOABIERTO</t>
  </si>
  <si>
    <t>CLASIFICACIÓNDEDATOPUBLICADO</t>
  </si>
  <si>
    <t>TIPODEINFORMACIÓN</t>
  </si>
  <si>
    <t>Público</t>
  </si>
  <si>
    <t>Cultural</t>
  </si>
  <si>
    <t>Estructurado</t>
  </si>
  <si>
    <t>Frances</t>
  </si>
  <si>
    <t>INACTIVO</t>
  </si>
  <si>
    <t>Privado</t>
  </si>
  <si>
    <t>Ciencia</t>
  </si>
  <si>
    <t>Semiestructurado</t>
  </si>
  <si>
    <t>Ingles</t>
  </si>
  <si>
    <t>BAJA</t>
  </si>
  <si>
    <t>Semiprivado</t>
  </si>
  <si>
    <t>Finanzas</t>
  </si>
  <si>
    <t>No Estructurado</t>
  </si>
  <si>
    <t>Italiano</t>
  </si>
  <si>
    <t>Bimensual</t>
  </si>
  <si>
    <t>Sensible</t>
  </si>
  <si>
    <t>Estadísticas</t>
  </si>
  <si>
    <t>Recurso Humano</t>
  </si>
  <si>
    <t>Mandarín</t>
  </si>
  <si>
    <t>Datos personales de niños, ninas o adolescentes</t>
  </si>
  <si>
    <t>Tiempo</t>
  </si>
  <si>
    <t>Instalaciones</t>
  </si>
  <si>
    <t>Portugués</t>
  </si>
  <si>
    <t>Quincenal</t>
  </si>
  <si>
    <t>Medio Ambiente</t>
  </si>
  <si>
    <t>Otros</t>
  </si>
  <si>
    <t>Transporte</t>
  </si>
  <si>
    <t>Subdirección Administrativa y Financiera</t>
  </si>
  <si>
    <t>Audio (.mp3, .wav, .mpeg-4, .acc, .wma, otros)</t>
  </si>
  <si>
    <t>Base de datos (.accdb, .adb, apx, .dbs, .dbf, .mdb, .odb, otros)</t>
  </si>
  <si>
    <t>EXCEL (.xls, .xlsm, .csv, .ods, otros)</t>
  </si>
  <si>
    <t>Imagen (.jpeg, .jpg, .gif, .png, .tiff, .tif, .bmp, .psd, otros)</t>
  </si>
  <si>
    <t>PDF (.pdf, .pdfa, otros)</t>
  </si>
  <si>
    <t>Presentación (.ppt, .pptx, .pptm, odp, otros)</t>
  </si>
  <si>
    <t>Texto Plano o Notas (.txt, .odt, otros)</t>
  </si>
  <si>
    <t>Video (.avi, .mp4, .mkv, .flv, .wmv, otros)</t>
  </si>
  <si>
    <t>WORD (.doc, .docx, .odf, otros)</t>
  </si>
  <si>
    <t>OTROS</t>
  </si>
  <si>
    <t>Software, Api, Otros.</t>
  </si>
  <si>
    <t>Fundamento contitucional o legal</t>
  </si>
  <si>
    <t>Fundamento juridico de la excepción</t>
  </si>
  <si>
    <t>Identificación del Activo de Información (Ley 1712 de 2014 - Decreto 103 de 2015 - Decreto 1080 de 2015 - ISO 27001:2013 )</t>
  </si>
  <si>
    <t>Nombre o título de la categoría de información</t>
  </si>
  <si>
    <t>Nombre o título de la información</t>
  </si>
  <si>
    <t>Proceso</t>
  </si>
  <si>
    <t>Gestión del Talento Humano</t>
  </si>
  <si>
    <t>Gestión de las Comunicaciones</t>
  </si>
  <si>
    <t>Oficina de Control Interno</t>
  </si>
  <si>
    <t>Oficina Asesora de Comunicaciones y relaciones Interinstitucionales</t>
  </si>
  <si>
    <t>Direccionamiento Estrategico</t>
  </si>
  <si>
    <t>Oficina de Control Disciplinario Interno</t>
  </si>
  <si>
    <t>PROCESO</t>
  </si>
  <si>
    <t>Gestión del Conocimiento y la Innovación</t>
  </si>
  <si>
    <t>Gestión Disciplinaria Interna</t>
  </si>
  <si>
    <t>Participación Ciudadana</t>
  </si>
  <si>
    <t>Alumbrado Público</t>
  </si>
  <si>
    <t>Servicios Funerarios</t>
  </si>
  <si>
    <t>Gestión Integral de Residuos</t>
  </si>
  <si>
    <t>Gestión Financiera</t>
  </si>
  <si>
    <t>Gestión Tecnológica y de la Información</t>
  </si>
  <si>
    <t>Gestión Documental</t>
  </si>
  <si>
    <t>Servicio al Ciudadano</t>
  </si>
  <si>
    <t>Gestión de Evaluación y Mejora</t>
  </si>
  <si>
    <t>Gestión de Asuntos Legales</t>
  </si>
  <si>
    <t>Gestión de Apoyo Logístico</t>
  </si>
  <si>
    <t>Dependencia</t>
  </si>
  <si>
    <t>Serie Documental
(TRD)</t>
  </si>
  <si>
    <t>Subserie Documental
(TRD)</t>
  </si>
  <si>
    <t>Fecha de Generación de la Información</t>
  </si>
  <si>
    <t>Excepción Total o Parcial</t>
  </si>
  <si>
    <t>Etiqueta</t>
  </si>
  <si>
    <t>E1</t>
  </si>
  <si>
    <t>E2</t>
  </si>
  <si>
    <t>E3</t>
  </si>
  <si>
    <t xml:space="preserve">Fecha de actualización (mm/AAAA): </t>
  </si>
  <si>
    <t>Dirección General</t>
  </si>
  <si>
    <t>Descripción del Contenido la Categoria de Información</t>
  </si>
  <si>
    <t>Lugar de Consulta Física
(Ubicación)</t>
  </si>
  <si>
    <t>Lugar de Consulta Digital
(Ubicación)</t>
  </si>
  <si>
    <t>Papel y Digital</t>
  </si>
  <si>
    <t>Papel</t>
  </si>
  <si>
    <t>Interoperabilidad</t>
  </si>
  <si>
    <t>INTEROPERABILIDAD</t>
  </si>
  <si>
    <t>Valoración del Activo de Información (ISO 27001)</t>
  </si>
  <si>
    <t>Identificación del Activo de Información (Ley 1712 de 2014 - Decreto 103 de 2015 - Decreto 1080 de 2015 - ISO 27001 )</t>
  </si>
  <si>
    <t>Medio de Conservación y Soporte</t>
  </si>
  <si>
    <t>Nombre del Responsable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</si>
</sst>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m/d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u/>
      <sz val="12"/>
      <color indexed="81"/>
      <name val="Tahoma"/>
      <family val="2"/>
    </font>
    <font>
      <b/>
      <sz val="20"/>
      <name val="Calibri"/>
      <family val="2"/>
      <scheme val="minor"/>
    </font>
    <font>
      <b/>
      <sz val="11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9AED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0" fillId="0" borderId="0"/>
    <xf numFmtId="0" fontId="9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0" fontId="0" fillId="15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hidden="1"/>
    </xf>
    <xf numFmtId="0" fontId="0" fillId="0" borderId="0" xfId="0" applyAlignment="1">
      <alignment wrapText="1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21" borderId="3" xfId="0" applyFont="1" applyFill="1" applyBorder="1" applyAlignment="1" applyProtection="1">
      <alignment horizontal="center" vertical="center"/>
      <protection locked="0"/>
    </xf>
    <xf numFmtId="0" fontId="1" fillId="21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3" fillId="8" borderId="3" xfId="1" applyFont="1" applyFill="1" applyBorder="1" applyAlignment="1" applyProtection="1">
      <alignment horizontal="center" vertical="center" wrapText="1"/>
      <protection locked="0"/>
    </xf>
    <xf numFmtId="0" fontId="3" fillId="20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20" borderId="1" xfId="0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hidden="1"/>
    </xf>
    <xf numFmtId="0" fontId="9" fillId="0" borderId="1" xfId="3" applyBorder="1" applyAlignment="1" applyProtection="1">
      <alignment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8" borderId="5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9" borderId="5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8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7" xfId="0" applyFont="1" applyFill="1" applyBorder="1" applyAlignment="1" applyProtection="1">
      <alignment horizontal="center"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165" fontId="15" fillId="0" borderId="8" xfId="0" applyNumberFormat="1" applyFont="1" applyBorder="1" applyAlignment="1" applyProtection="1">
      <alignment horizontal="left" vertical="center" wrapText="1"/>
      <protection locked="0"/>
    </xf>
    <xf numFmtId="165" fontId="15" fillId="0" borderId="7" xfId="0" applyNumberFormat="1" applyFont="1" applyBorder="1" applyAlignment="1" applyProtection="1">
      <alignment horizontal="left" vertical="center" wrapText="1"/>
      <protection locked="0"/>
    </xf>
    <xf numFmtId="165" fontId="15" fillId="0" borderId="5" xfId="0" applyNumberFormat="1" applyFont="1" applyBorder="1" applyAlignment="1" applyProtection="1">
      <alignment horizontal="left" vertical="center" wrapText="1"/>
      <protection locked="0"/>
    </xf>
  </cellXfs>
  <cellStyles count="4">
    <cellStyle name="Excel Built-in Normal" xfId="1" xr:uid="{00000000-0005-0000-0000-000000000000}"/>
    <cellStyle name="Hyperlink" xfId="3" xr:uid="{00000000-0005-0000-0000-000001000000}"/>
    <cellStyle name="Normal" xfId="0" builtinId="0"/>
    <cellStyle name="Normal 2" xfId="2" xr:uid="{00000000-0005-0000-0000-000003000000}"/>
  </cellStyles>
  <dxfs count="125"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4343"/>
        </patternFill>
      </fill>
    </dxf>
  </dxfs>
  <tableStyles count="0" defaultTableStyle="TableStyleMedium2" defaultPivotStyle="PivotStyleLight16"/>
  <colors>
    <mruColors>
      <color rgb="FF8A50AE"/>
      <color rgb="FFFF4343"/>
      <color rgb="FFCB33E9"/>
      <color rgb="FF92D698"/>
      <color rgb="FF40D859"/>
      <color rgb="FF66FF99"/>
      <color rgb="FFFFFF99"/>
      <color rgb="FF990033"/>
      <color rgb="FFCC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0000000}" name="Dependencia" displayName="Dependencia" ref="A2:A14" totalsRowShown="0" headerRowDxfId="121" headerRowBorderDxfId="120" tableBorderDxfId="119">
  <autoFilter ref="A2:A14" xr:uid="{00000000-0009-0000-0100-000014000000}"/>
  <tableColumns count="1">
    <tableColumn id="1" xr3:uid="{00000000-0010-0000-0000-000001000000}" name="DEPENDENCI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9000000}" name="ExcepciónParcialoTotal" displayName="ExcepciónParcialoTotal" ref="N2:N5" totalsRowShown="0" headerRowDxfId="73" dataDxfId="71" headerRowBorderDxfId="72" tableBorderDxfId="70" totalsRowBorderDxfId="69">
  <autoFilter ref="N2:N5" xr:uid="{00000000-0009-0000-0100-00001E000000}"/>
  <tableColumns count="1">
    <tableColumn id="1" xr3:uid="{00000000-0010-0000-0900-000001000000}" name="ExcepciónParcialoTotal" dataDxfId="6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0A000000}" name="CONFIDENCIALIDAD" displayName="CONFIDENCIALIDAD" ref="O2:O6" totalsRowShown="0" headerRowDxfId="67" dataDxfId="65" headerRowBorderDxfId="66" tableBorderDxfId="64" totalsRowBorderDxfId="63">
  <autoFilter ref="O2:O6" xr:uid="{00000000-0009-0000-0100-00001F000000}"/>
  <tableColumns count="1">
    <tableColumn id="1" xr3:uid="{00000000-0010-0000-0A00-000001000000}" name="CONFIDENCIALIDAD" dataDxfId="6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B000000}" name="INTEGRIDAD" displayName="INTEGRIDAD" ref="P2:P6" totalsRowShown="0" headerRowDxfId="61" dataDxfId="59" headerRowBorderDxfId="60" tableBorderDxfId="58" totalsRowBorderDxfId="57">
  <autoFilter ref="P2:P6" xr:uid="{00000000-0009-0000-0100-000020000000}"/>
  <tableColumns count="1">
    <tableColumn id="1" xr3:uid="{00000000-0010-0000-0B00-000001000000}" name="INTEGRIDAD" dataDxfId="5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0C000000}" name="DISPONIBILIDAD" displayName="DISPONIBILIDAD" ref="Q2:Q6" totalsRowShown="0" headerRowDxfId="55" dataDxfId="53" headerRowBorderDxfId="54" tableBorderDxfId="52" totalsRowBorderDxfId="51">
  <autoFilter ref="Q2:Q6" xr:uid="{00000000-0009-0000-0100-000021000000}"/>
  <tableColumns count="1">
    <tableColumn id="1" xr3:uid="{00000000-0010-0000-0C00-000001000000}" name="DISPONIBILIDAD" dataDxfId="5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D000000}" name="CONTIENEDATOSPERSONALES" displayName="CONTIENEDATOSPERSONALES" ref="R2:R5" totalsRowShown="0" headerRowDxfId="49" dataDxfId="47" headerRowBorderDxfId="48" tableBorderDxfId="46" totalsRowBorderDxfId="45">
  <autoFilter ref="R2:R5" xr:uid="{00000000-0009-0000-0100-000022000000}"/>
  <tableColumns count="1">
    <tableColumn id="1" xr3:uid="{00000000-0010-0000-0D00-000001000000}" name="CONTIENEDATOSPERSONALES" dataDxfId="4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E000000}" name="TIPODEDATOSPERSONALES" displayName="TIPODEDATOSPERSONALES" ref="S2:S8" totalsRowShown="0" headerRowDxfId="43" dataDxfId="41" headerRowBorderDxfId="42" tableBorderDxfId="40" totalsRowBorderDxfId="39">
  <autoFilter ref="S2:S8" xr:uid="{00000000-0009-0000-0100-000023000000}"/>
  <tableColumns count="1">
    <tableColumn id="1" xr3:uid="{00000000-0010-0000-0E00-000001000000}" name="TIPODEDATOSPERSONALES" dataDxfId="3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0F000000}" name="AUTORIZACIÓN" displayName="AUTORIZACIÓN" ref="T2:T5" totalsRowShown="0" headerRowDxfId="37" dataDxfId="35" headerRowBorderDxfId="36" tableBorderDxfId="34" totalsRowBorderDxfId="33">
  <autoFilter ref="T2:T5" xr:uid="{00000000-0009-0000-0100-000024000000}"/>
  <tableColumns count="1">
    <tableColumn id="1" xr3:uid="{00000000-0010-0000-0F00-000001000000}" name="AUTORIZACIÓN" dataDxfId="3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0000000}" name="DATOESTRATEGICO" displayName="DATOESTRATEGICO" ref="U2:U5" totalsRowShown="0" headerRowDxfId="31" dataDxfId="29" headerRowBorderDxfId="30" tableBorderDxfId="28" totalsRowBorderDxfId="27">
  <autoFilter ref="U2:U5" xr:uid="{00000000-0009-0000-0100-000025000000}"/>
  <tableColumns count="1">
    <tableColumn id="1" xr3:uid="{00000000-0010-0000-1000-000001000000}" name="DATOESTRATEGICO" dataDxfId="2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1000000}" name="DATOABIERTO" displayName="DATOABIERTO" ref="V2:V5" totalsRowShown="0" headerRowDxfId="25" dataDxfId="23" headerRowBorderDxfId="24" tableBorderDxfId="22" totalsRowBorderDxfId="21">
  <autoFilter ref="V2:V5" xr:uid="{00000000-0009-0000-0100-000026000000}"/>
  <tableColumns count="1">
    <tableColumn id="1" xr3:uid="{00000000-0010-0000-1100-000001000000}" name="DATOABIERTO" dataDxfId="2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2000000}" name="CLASIFICACIÓNDEDATOPUBLICADO" displayName="CLASIFICACIÓNDEDATOPUBLICADO" ref="W2:W11" totalsRowShown="0" headerRowDxfId="19" dataDxfId="17" headerRowBorderDxfId="18" tableBorderDxfId="16" totalsRowBorderDxfId="15">
  <autoFilter ref="W2:W11" xr:uid="{00000000-0009-0000-0100-000027000000}"/>
  <tableColumns count="1">
    <tableColumn id="1" xr3:uid="{00000000-0010-0000-1200-000001000000}" name="CLASIFICACIÓNDEDATOPUBLICADO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1000000}" name="TIPO" displayName="TIPO" ref="F2:F9" totalsRowShown="0" headerRowDxfId="118" dataDxfId="116" headerRowBorderDxfId="117" tableBorderDxfId="115" totalsRowBorderDxfId="114">
  <autoFilter ref="F2:F9" xr:uid="{00000000-0009-0000-0100-000016000000}"/>
  <tableColumns count="1">
    <tableColumn id="1" xr3:uid="{00000000-0010-0000-0100-000001000000}" name="TIPO" dataDxfId="113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13000000}" name="TIPODEINFORMACIÓN" displayName="TIPODEINFORMACIÓN" ref="X2:X6" totalsRowShown="0" headerRowDxfId="13" dataDxfId="11" headerRowBorderDxfId="12" tableBorderDxfId="10" totalsRowBorderDxfId="9">
  <autoFilter ref="X2:X6" xr:uid="{00000000-0009-0000-0100-000028000000}"/>
  <tableColumns count="1">
    <tableColumn id="1" xr3:uid="{00000000-0010-0000-1300-000001000000}" name="TIPODEINFORMACIÓN" dataDxfId="8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FEDCEF-16C7-4052-AD08-35CBA021E236}" name="INTEROPERABILIDAD" displayName="INTEROPERABILIDAD" ref="Y2:Y5" totalsRowShown="0" headerRowDxfId="7" dataDxfId="6">
  <autoFilter ref="Y2:Y5" xr:uid="{F0FEDCEF-16C7-4052-AD08-35CBA021E236}"/>
  <tableColumns count="1">
    <tableColumn id="1" xr3:uid="{BB928FF6-D389-4309-A230-550DA348C3FD}" name="INTEROPERABILIDAD" dataDxfId="5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8544DF-65E9-4FEC-AECD-65516285EA7B}" name="Proceso" displayName="Proceso" ref="C2:C18" totalsRowShown="0" headerRowDxfId="4" dataDxfId="2" headerRowBorderDxfId="3" tableBorderDxfId="1">
  <autoFilter ref="C2:C18" xr:uid="{E38544DF-65E9-4FEC-AECD-65516285EA7B}"/>
  <tableColumns count="1">
    <tableColumn id="1" xr3:uid="{97D856BB-5760-4516-969D-AEC5CDC89934}" name="PROCESO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2000000}" name="IDIOMA" displayName="IDIOMA" ref="G2:G10" totalsRowShown="0" headerRowDxfId="112" dataDxfId="110" headerRowBorderDxfId="111" tableBorderDxfId="109" totalsRowBorderDxfId="108">
  <autoFilter ref="G2:G10" xr:uid="{00000000-0009-0000-0100-000017000000}"/>
  <tableColumns count="1">
    <tableColumn id="1" xr3:uid="{00000000-0010-0000-0200-000001000000}" name="IDIOMA" dataDxfId="10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3000000}" name="MedioSoporte" displayName="MedioSoporte" ref="H2:H6" totalsRowShown="0" headerRowDxfId="106" dataDxfId="104" headerRowBorderDxfId="105" tableBorderDxfId="103" totalsRowBorderDxfId="102">
  <autoFilter ref="H2:H6" xr:uid="{00000000-0009-0000-0100-000018000000}"/>
  <tableColumns count="1">
    <tableColumn id="1" xr3:uid="{00000000-0010-0000-0300-000001000000}" name="MedioSoporte" dataDxfId="10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4000000}" name="Formatos" displayName="Formatos" ref="I2:I16" totalsRowShown="0" headerRowDxfId="100" dataDxfId="98" headerRowBorderDxfId="99" tableBorderDxfId="97" totalsRowBorderDxfId="96">
  <autoFilter ref="I2:I16" xr:uid="{00000000-0009-0000-0100-000019000000}"/>
  <tableColumns count="1">
    <tableColumn id="1" xr3:uid="{00000000-0010-0000-0400-000001000000}" name="Formatos" dataDxfId="9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5000000}" name="InformaciónPublicadaoDisponible" displayName="InformaciónPublicadaoDisponible" ref="J2:J5" totalsRowShown="0" headerRowDxfId="94" dataDxfId="92" headerRowBorderDxfId="93" tableBorderDxfId="91" totalsRowBorderDxfId="90">
  <autoFilter ref="J2:J5" xr:uid="{00000000-0009-0000-0100-00001A000000}"/>
  <tableColumns count="1">
    <tableColumn id="1" xr3:uid="{00000000-0010-0000-0500-000001000000}" name="InformaciónPublicadaoDisponible" dataDxfId="8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6000000}" name="ESTADO" displayName="ESTADO" ref="K2:K5" totalsRowShown="0" headerRowDxfId="88" dataDxfId="86" headerRowBorderDxfId="87" tableBorderDxfId="85" totalsRowBorderDxfId="84">
  <autoFilter ref="K2:K5" xr:uid="{00000000-0009-0000-0100-00001B000000}"/>
  <tableColumns count="1">
    <tableColumn id="1" xr3:uid="{00000000-0010-0000-0600-000001000000}" name="ESTADO" dataDxfId="8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7000000}" name="FRECUENCIA" displayName="FRECUENCIA" ref="L2:L13" totalsRowShown="0" headerRowDxfId="82" dataDxfId="80" headerRowBorderDxfId="81" tableBorderDxfId="79" totalsRowBorderDxfId="78">
  <autoFilter ref="L2:L13" xr:uid="{00000000-0009-0000-0100-00001C000000}"/>
  <tableColumns count="1">
    <tableColumn id="1" xr3:uid="{00000000-0010-0000-0700-000001000000}" name="FRECUENCIA" dataDxfId="7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8000000}" name="Excepción" displayName="Excepción" ref="M2:M5" totalsRowShown="0" headerRowDxfId="76" headerRowBorderDxfId="75" tableBorderDxfId="74">
  <autoFilter ref="M2:M5" xr:uid="{00000000-0009-0000-0100-00001D000000}"/>
  <tableColumns count="1">
    <tableColumn id="1" xr3:uid="{00000000-0010-0000-0800-000001000000}" name="Excep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5"/>
  <sheetViews>
    <sheetView showGridLines="0" tabSelected="1" view="pageLayout" zoomScale="50" zoomScaleNormal="70" zoomScaleSheetLayoutView="10" zoomScalePageLayoutView="50" workbookViewId="0">
      <selection activeCell="P3" sqref="P3"/>
    </sheetView>
  </sheetViews>
  <sheetFormatPr baseColWidth="10" defaultColWidth="11.42578125" defaultRowHeight="15" x14ac:dyDescent="0.25"/>
  <cols>
    <col min="1" max="1" width="21.5703125" style="42" customWidth="1"/>
    <col min="2" max="2" width="5.140625" style="42" hidden="1" customWidth="1"/>
    <col min="3" max="4" width="49.5703125" style="43" customWidth="1"/>
    <col min="5" max="5" width="31.5703125" style="43" customWidth="1"/>
    <col min="6" max="6" width="42.140625" style="43" customWidth="1"/>
    <col min="7" max="7" width="41.5703125" style="43" customWidth="1"/>
    <col min="8" max="9" width="60.7109375" style="43" customWidth="1"/>
    <col min="10" max="10" width="25.7109375" style="43" customWidth="1"/>
    <col min="11" max="11" width="38" style="43" customWidth="1"/>
    <col min="12" max="12" width="24.28515625" style="43" customWidth="1"/>
    <col min="13" max="14" width="21.7109375" style="43" customWidth="1"/>
    <col min="15" max="15" width="18.42578125" style="43" customWidth="1"/>
    <col min="16" max="17" width="23.7109375" style="42" customWidth="1"/>
    <col min="18" max="18" width="20.7109375" style="44" customWidth="1"/>
    <col min="19" max="19" width="20.7109375" style="43" customWidth="1"/>
    <col min="20" max="21" width="28.7109375" style="43" customWidth="1"/>
    <col min="22" max="23" width="20.7109375" style="43" customWidth="1"/>
    <col min="24" max="24" width="24.42578125" style="43" customWidth="1"/>
    <col min="25" max="25" width="13.7109375" style="43" customWidth="1"/>
    <col min="26" max="26" width="15.7109375" style="44" customWidth="1"/>
    <col min="27" max="27" width="20.7109375" style="43" customWidth="1"/>
    <col min="28" max="28" width="28.42578125" style="43" customWidth="1"/>
    <col min="29" max="30" width="20.7109375" style="37" customWidth="1"/>
    <col min="31" max="31" width="17.5703125" style="37" customWidth="1"/>
    <col min="32" max="32" width="7.5703125" style="37" hidden="1" customWidth="1"/>
    <col min="33" max="34" width="6" style="37" hidden="1" customWidth="1"/>
    <col min="35" max="36" width="5.7109375" style="37" hidden="1" customWidth="1"/>
    <col min="37" max="37" width="3" style="37" hidden="1" customWidth="1"/>
    <col min="38" max="38" width="20.7109375" style="37" customWidth="1"/>
    <col min="39" max="39" width="15.7109375" style="43" customWidth="1"/>
    <col min="40" max="40" width="20.7109375" style="43" customWidth="1"/>
    <col min="41" max="42" width="30.7109375" style="43" customWidth="1"/>
    <col min="43" max="43" width="23.140625" style="43" customWidth="1"/>
    <col min="44" max="44" width="20.7109375" style="43" customWidth="1"/>
    <col min="45" max="45" width="24" style="43" customWidth="1"/>
    <col min="46" max="46" width="30.7109375" style="43" customWidth="1"/>
    <col min="47" max="47" width="18.7109375" style="43" customWidth="1"/>
    <col min="48" max="16384" width="11.42578125" style="41"/>
  </cols>
  <sheetData>
    <row r="1" spans="1:47" s="25" customFormat="1" ht="35.1" customHeight="1" x14ac:dyDescent="0.4">
      <c r="A1" s="61" t="s">
        <v>162</v>
      </c>
      <c r="B1" s="62"/>
      <c r="C1" s="63"/>
      <c r="D1" s="72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4"/>
    </row>
    <row r="2" spans="1:47" s="26" customFormat="1" ht="47.25" customHeight="1" x14ac:dyDescent="0.35">
      <c r="A2" s="66" t="s">
        <v>172</v>
      </c>
      <c r="B2" s="66"/>
      <c r="C2" s="66"/>
      <c r="D2" s="67"/>
      <c r="E2" s="67"/>
      <c r="F2" s="67"/>
      <c r="G2" s="67"/>
      <c r="H2" s="67"/>
      <c r="I2" s="67"/>
      <c r="J2" s="67" t="s">
        <v>129</v>
      </c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 t="s">
        <v>0</v>
      </c>
      <c r="W2" s="68"/>
      <c r="X2" s="68"/>
      <c r="Y2" s="68"/>
      <c r="Z2" s="68"/>
      <c r="AA2" s="68"/>
      <c r="AB2" s="69" t="s">
        <v>171</v>
      </c>
      <c r="AC2" s="70"/>
      <c r="AD2" s="70"/>
      <c r="AE2" s="70"/>
      <c r="AF2" s="70"/>
      <c r="AG2" s="70"/>
      <c r="AH2" s="70"/>
      <c r="AI2" s="70"/>
      <c r="AJ2" s="70"/>
      <c r="AK2" s="70"/>
      <c r="AL2" s="71"/>
      <c r="AM2" s="64" t="s">
        <v>1</v>
      </c>
      <c r="AN2" s="64"/>
      <c r="AO2" s="64"/>
      <c r="AP2" s="64"/>
      <c r="AQ2" s="65" t="s">
        <v>2</v>
      </c>
      <c r="AR2" s="65"/>
      <c r="AS2" s="65"/>
      <c r="AT2" s="65"/>
      <c r="AU2" s="65"/>
    </row>
    <row r="3" spans="1:47" s="37" customFormat="1" ht="92.25" customHeight="1" x14ac:dyDescent="0.25">
      <c r="A3" s="27" t="s">
        <v>3</v>
      </c>
      <c r="B3" s="27" t="s">
        <v>4</v>
      </c>
      <c r="C3" s="27" t="s">
        <v>153</v>
      </c>
      <c r="D3" s="27" t="s">
        <v>132</v>
      </c>
      <c r="E3" s="28" t="s">
        <v>130</v>
      </c>
      <c r="F3" s="28" t="s">
        <v>154</v>
      </c>
      <c r="G3" s="28" t="s">
        <v>155</v>
      </c>
      <c r="H3" s="27" t="s">
        <v>131</v>
      </c>
      <c r="I3" s="28" t="s">
        <v>164</v>
      </c>
      <c r="J3" s="29" t="s">
        <v>5</v>
      </c>
      <c r="K3" s="30" t="s">
        <v>173</v>
      </c>
      <c r="L3" s="29" t="s">
        <v>6</v>
      </c>
      <c r="M3" s="30" t="s">
        <v>7</v>
      </c>
      <c r="N3" s="30" t="s">
        <v>169</v>
      </c>
      <c r="O3" s="29" t="s">
        <v>8</v>
      </c>
      <c r="P3" s="31" t="s">
        <v>165</v>
      </c>
      <c r="Q3" s="31" t="s">
        <v>166</v>
      </c>
      <c r="R3" s="31" t="s">
        <v>156</v>
      </c>
      <c r="S3" s="31" t="s">
        <v>9</v>
      </c>
      <c r="T3" s="31" t="s">
        <v>10</v>
      </c>
      <c r="U3" s="31" t="s">
        <v>174</v>
      </c>
      <c r="V3" s="32" t="s">
        <v>11</v>
      </c>
      <c r="W3" s="32" t="s">
        <v>127</v>
      </c>
      <c r="X3" s="32" t="s">
        <v>128</v>
      </c>
      <c r="Y3" s="32" t="s">
        <v>157</v>
      </c>
      <c r="Z3" s="32" t="s">
        <v>12</v>
      </c>
      <c r="AA3" s="32" t="s">
        <v>13</v>
      </c>
      <c r="AB3" s="33" t="s">
        <v>14</v>
      </c>
      <c r="AC3" s="33" t="s">
        <v>16</v>
      </c>
      <c r="AD3" s="33" t="s">
        <v>18</v>
      </c>
      <c r="AE3" s="59" t="s">
        <v>20</v>
      </c>
      <c r="AF3" s="33" t="s">
        <v>15</v>
      </c>
      <c r="AG3" s="33" t="s">
        <v>17</v>
      </c>
      <c r="AH3" s="33" t="s">
        <v>19</v>
      </c>
      <c r="AI3" s="33" t="s">
        <v>159</v>
      </c>
      <c r="AJ3" s="33" t="s">
        <v>160</v>
      </c>
      <c r="AK3" s="33" t="s">
        <v>161</v>
      </c>
      <c r="AL3" s="33" t="s">
        <v>158</v>
      </c>
      <c r="AM3" s="34" t="s">
        <v>21</v>
      </c>
      <c r="AN3" s="34" t="s">
        <v>22</v>
      </c>
      <c r="AO3" s="34" t="s">
        <v>23</v>
      </c>
      <c r="AP3" s="34" t="s">
        <v>24</v>
      </c>
      <c r="AQ3" s="35" t="s">
        <v>25</v>
      </c>
      <c r="AR3" s="36" t="s">
        <v>26</v>
      </c>
      <c r="AS3" s="36" t="s">
        <v>27</v>
      </c>
      <c r="AT3" s="36" t="s">
        <v>28</v>
      </c>
      <c r="AU3" s="36" t="s">
        <v>29</v>
      </c>
    </row>
    <row r="4" spans="1:47" ht="60" customHeight="1" x14ac:dyDescent="0.25">
      <c r="A4" s="45" t="str">
        <f>IF(C4&lt;&gt;"",VLOOKUP(C4,Datos!$A$2:$B$30,2,0)&amp;"-"&amp;B4,"")</f>
        <v/>
      </c>
      <c r="B4" s="23" t="str">
        <f>IF(C4&lt;&gt;"",1,"")</f>
        <v/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46"/>
      <c r="Q4" s="46"/>
      <c r="R4" s="39"/>
      <c r="S4" s="38"/>
      <c r="T4" s="38"/>
      <c r="U4" s="38"/>
      <c r="V4" s="38"/>
      <c r="W4" s="38"/>
      <c r="X4" s="38"/>
      <c r="Y4" s="38"/>
      <c r="Z4" s="39"/>
      <c r="AA4" s="38"/>
      <c r="AB4" s="38"/>
      <c r="AC4" s="38"/>
      <c r="AD4" s="38"/>
      <c r="AE4" s="45" t="str">
        <f t="shared" ref="AE4:AE5" si="0">IF(OR(AB4="",AC4="",AD4=""),"",IF(SUM(AF4,AG4,AH4)&gt;=6,"ALTA",IF(AND(SUM(AF4,AG4,AH4)&lt;6,SUM(AF4,AG4,AH4)&gt;0),"MEDIA","BAJA")))</f>
        <v/>
      </c>
      <c r="AF4" s="45" t="b">
        <f t="shared" ref="AF4:AF35" si="1">IF(AB4="INFORMACIÓN PÚBLICA RESERVADA",3,IF(AB4="INFORMACIÓN PÚBLICA CLASIFICADA",1,IF(AB4="INFORMACIÓN PÚBLICA",0,IF(AB4="NO CLASIFICADA",3,IF(AB4="N/A",-1)))))</f>
        <v>0</v>
      </c>
      <c r="AG4" s="45" t="b">
        <f t="shared" ref="AG4:AG35" si="2">IF(AC4="ALTA",3,IF(AC4="MEDIA",1,IF(AC4="BAJA",0,IF(AC4="NO CLASIFICADA",3,IF(AB4="N/A",-1)))))</f>
        <v>0</v>
      </c>
      <c r="AH4" s="45" t="b">
        <f t="shared" ref="AH4:AH35" si="3">IF(AD4="ALTA",3,IF(AD4="MEDIA",1,IF(AD4="BAJA",0,IF(AD4="NO CLASIFICADA",3,IF(AB4="N/A",-1)))))</f>
        <v>0</v>
      </c>
      <c r="AI4" s="45" t="str">
        <f>IF(OR($AB4=""),"",IF($AB4="INFORMACIÓN PÚBLICA RESERVADA","IPR",IF($AB4="INFORMACIÓN PÚBLICA CLASIFICADA","IPC",IF($AB4="INFORMACIÓN PÚBLICA","IPB",IF($AB4="NO CLASIFICADA","IPR")))))</f>
        <v/>
      </c>
      <c r="AJ4" s="45" t="str">
        <f>IF(OR($AC4=""),"",IF($AC4="ALTA","A",IF($AC4="MEDIA","M",IF($AC4="BAJA","B",IF($AC4="NO CLASIFICADA","A")))))</f>
        <v/>
      </c>
      <c r="AK4" s="45" t="str">
        <f>IF(OR($AD4=""),"",IF($AD4="ALTA","1",IF($AD4="MEDIA","2",IF($AD4="BAJA","3",IF($AD4="NO CLASIFICADA","1")))))</f>
        <v/>
      </c>
      <c r="AL4" s="60" t="str">
        <f>IF(OR(AB4="",AC4="",AD4=""),"",_xlfn.CONCAT(AI4,"-",AJ4,"-",AK4))</f>
        <v/>
      </c>
      <c r="AM4" s="38"/>
      <c r="AN4" s="38"/>
      <c r="AO4" s="38"/>
      <c r="AP4" s="38"/>
      <c r="AQ4" s="38"/>
      <c r="AR4" s="40"/>
      <c r="AS4" s="40"/>
      <c r="AT4" s="40"/>
      <c r="AU4" s="40"/>
    </row>
    <row r="5" spans="1:47" ht="60" customHeight="1" x14ac:dyDescent="0.25">
      <c r="A5" s="45" t="str">
        <f>IF(C5&lt;&gt;"",VLOOKUP(C5,Datos!$A$2:$B$30,2,0)&amp;"-"&amp;B5,"")</f>
        <v/>
      </c>
      <c r="B5" s="23" t="str">
        <f>IF(AND(A4="",C5&lt;&gt;""),"LEB",IF(C5&lt;&gt;"",1+B4,""))</f>
        <v/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46"/>
      <c r="Q5" s="46"/>
      <c r="R5" s="39"/>
      <c r="S5" s="38"/>
      <c r="T5" s="38"/>
      <c r="U5" s="38"/>
      <c r="V5" s="38"/>
      <c r="W5" s="38"/>
      <c r="X5" s="38"/>
      <c r="Y5" s="38"/>
      <c r="Z5" s="39"/>
      <c r="AA5" s="38"/>
      <c r="AB5" s="38"/>
      <c r="AC5" s="38"/>
      <c r="AD5" s="38"/>
      <c r="AE5" s="45" t="str">
        <f t="shared" si="0"/>
        <v/>
      </c>
      <c r="AF5" s="45" t="b">
        <f t="shared" si="1"/>
        <v>0</v>
      </c>
      <c r="AG5" s="45" t="b">
        <f t="shared" si="2"/>
        <v>0</v>
      </c>
      <c r="AH5" s="45" t="b">
        <f t="shared" si="3"/>
        <v>0</v>
      </c>
      <c r="AI5" s="45" t="str">
        <f t="shared" ref="AI5:AI68" si="4">IF(OR($AB5=""),"",IF($AB5="INFORMACIÓN PÚBLICA RESERVADA","IPR",IF($AB5="INFORMACIÓN PÚBLICA CLASIFICADA","IPC",IF($AB5="INFORMACIÓN PÚBLICA","IPB",IF($AB5="NO CLASIFICADA","IPR")))))</f>
        <v/>
      </c>
      <c r="AJ5" s="45" t="str">
        <f t="shared" ref="AJ5:AJ68" si="5">IF(OR($AC5=""),"",IF($AC5="ALTA","A",IF($AC5="MEDIA","M",IF($AC5="BAJA","B",IF($AC5="NO CLASIFICADA","A")))))</f>
        <v/>
      </c>
      <c r="AK5" s="45" t="str">
        <f t="shared" ref="AK5:AK68" si="6">IF(OR($AD5=""),"",IF($AD5="ALTA","1",IF($AD5="MEDIA","2",IF($AD5="BAJA","3",IF($AD5="NO CLASIFICADA","1")))))</f>
        <v/>
      </c>
      <c r="AL5" s="60" t="str">
        <f>IF(OR(AB5="",AC5="",AD5=""),"",_xlfn.CONCAT(AI5,"-",AJ5,"-",AK5))</f>
        <v/>
      </c>
      <c r="AM5" s="38"/>
      <c r="AN5" s="38"/>
      <c r="AO5" s="38"/>
      <c r="AP5" s="38"/>
      <c r="AQ5" s="38"/>
      <c r="AR5" s="40"/>
      <c r="AS5" s="40"/>
      <c r="AT5" s="40"/>
      <c r="AU5" s="40"/>
    </row>
    <row r="6" spans="1:47" ht="60" customHeight="1" x14ac:dyDescent="0.25">
      <c r="A6" s="45" t="str">
        <f>IF(C6&lt;&gt;"",VLOOKUP(C6,Datos!$A$2:$B$30,2,0)&amp;"-"&amp;B6,"")</f>
        <v/>
      </c>
      <c r="B6" s="23" t="str">
        <f t="shared" ref="B6:B7" si="7">IF(AND(A5="",C6&lt;&gt;""),"LEB",IF(C6&lt;&gt;"",1+B5,""))</f>
        <v/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46"/>
      <c r="Q6" s="46"/>
      <c r="R6" s="39"/>
      <c r="S6" s="38"/>
      <c r="T6" s="38"/>
      <c r="U6" s="38"/>
      <c r="V6" s="38"/>
      <c r="W6" s="38"/>
      <c r="X6" s="38"/>
      <c r="Y6" s="38"/>
      <c r="Z6" s="39"/>
      <c r="AA6" s="38"/>
      <c r="AB6" s="38"/>
      <c r="AC6" s="38"/>
      <c r="AD6" s="38"/>
      <c r="AE6" s="45" t="str">
        <f>IF(OR(AB6="",AC6="",AD6=""),"",IF(SUM(AF6,AG6,AH6)&gt;=6,"ALTA",IF(AND(SUM(AF6,AG6,AH6)&lt;6,SUM(AF6,AG6,AH6)&gt;0),"MEDIA","BAJA")))</f>
        <v/>
      </c>
      <c r="AF6" s="45" t="b">
        <f t="shared" si="1"/>
        <v>0</v>
      </c>
      <c r="AG6" s="45" t="b">
        <f t="shared" si="2"/>
        <v>0</v>
      </c>
      <c r="AH6" s="45" t="b">
        <f t="shared" si="3"/>
        <v>0</v>
      </c>
      <c r="AI6" s="45" t="str">
        <f t="shared" si="4"/>
        <v/>
      </c>
      <c r="AJ6" s="45" t="str">
        <f t="shared" si="5"/>
        <v/>
      </c>
      <c r="AK6" s="45" t="str">
        <f t="shared" si="6"/>
        <v/>
      </c>
      <c r="AL6" s="60" t="str">
        <f t="shared" ref="AL6:AL35" si="8">IF(OR(AB6="",AC6="",AD6=""),"",_xlfn.CONCAT(AI6,"-",AJ6,"-",AK6))</f>
        <v/>
      </c>
      <c r="AM6" s="38"/>
      <c r="AN6" s="38"/>
      <c r="AO6" s="38"/>
      <c r="AP6" s="38"/>
      <c r="AQ6" s="38"/>
      <c r="AR6" s="40"/>
      <c r="AS6" s="40"/>
      <c r="AT6" s="40"/>
      <c r="AU6" s="40"/>
    </row>
    <row r="7" spans="1:47" ht="60" customHeight="1" x14ac:dyDescent="0.25">
      <c r="A7" s="45" t="str">
        <f>IF(C7&lt;&gt;"",VLOOKUP(C7,Datos!$A$2:$B$30,2,0)&amp;"-"&amp;B7,"")</f>
        <v/>
      </c>
      <c r="B7" s="23" t="str">
        <f t="shared" si="7"/>
        <v/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46"/>
      <c r="Q7" s="46"/>
      <c r="R7" s="39"/>
      <c r="S7" s="38"/>
      <c r="T7" s="38"/>
      <c r="U7" s="38"/>
      <c r="V7" s="38"/>
      <c r="W7" s="38"/>
      <c r="X7" s="38"/>
      <c r="Y7" s="38"/>
      <c r="Z7" s="39"/>
      <c r="AA7" s="38"/>
      <c r="AB7" s="38"/>
      <c r="AC7" s="38"/>
      <c r="AD7" s="38"/>
      <c r="AE7" s="45" t="str">
        <f t="shared" ref="AE7:AE35" si="9">IF(OR(AB7="",AC7="",AD7=""),"",IF(SUM(AF7,AG7,AH7)&gt;=6,"ALTA",IF(AND(SUM(AF7,AG7,AH7)&lt;6,SUM(AF7,AG7,AH7)&gt;0),"MEDIA","BAJA")))</f>
        <v/>
      </c>
      <c r="AF7" s="45" t="b">
        <f t="shared" si="1"/>
        <v>0</v>
      </c>
      <c r="AG7" s="45" t="b">
        <f t="shared" si="2"/>
        <v>0</v>
      </c>
      <c r="AH7" s="45" t="b">
        <f t="shared" si="3"/>
        <v>0</v>
      </c>
      <c r="AI7" s="45" t="str">
        <f t="shared" si="4"/>
        <v/>
      </c>
      <c r="AJ7" s="45" t="str">
        <f t="shared" si="5"/>
        <v/>
      </c>
      <c r="AK7" s="45" t="str">
        <f t="shared" si="6"/>
        <v/>
      </c>
      <c r="AL7" s="60" t="str">
        <f t="shared" si="8"/>
        <v/>
      </c>
      <c r="AM7" s="38"/>
      <c r="AN7" s="38"/>
      <c r="AO7" s="38"/>
      <c r="AP7" s="38"/>
      <c r="AQ7" s="38"/>
      <c r="AR7" s="40"/>
      <c r="AS7" s="40"/>
      <c r="AT7" s="40"/>
      <c r="AU7" s="40"/>
    </row>
    <row r="8" spans="1:47" ht="60" customHeight="1" x14ac:dyDescent="0.25">
      <c r="A8" s="45" t="str">
        <f>IF(C8&lt;&gt;"",VLOOKUP(C8,Datos!$A$2:$B$30,2,0)&amp;"-"&amp;B8,"")</f>
        <v/>
      </c>
      <c r="B8" s="23" t="str">
        <f t="shared" ref="B8:B57" si="10">IF(AND(A7="",C8&lt;&gt;""),"LEB",IF(C8&lt;&gt;"",1+B7,""))</f>
        <v/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46"/>
      <c r="Q8" s="46"/>
      <c r="R8" s="39"/>
      <c r="S8" s="38"/>
      <c r="T8" s="38"/>
      <c r="U8" s="38"/>
      <c r="V8" s="38"/>
      <c r="W8" s="38"/>
      <c r="X8" s="38"/>
      <c r="Y8" s="38"/>
      <c r="Z8" s="39"/>
      <c r="AA8" s="38"/>
      <c r="AB8" s="38"/>
      <c r="AC8" s="38"/>
      <c r="AD8" s="38"/>
      <c r="AE8" s="45" t="str">
        <f t="shared" si="9"/>
        <v/>
      </c>
      <c r="AF8" s="45" t="b">
        <f t="shared" si="1"/>
        <v>0</v>
      </c>
      <c r="AG8" s="45" t="b">
        <f t="shared" si="2"/>
        <v>0</v>
      </c>
      <c r="AH8" s="45" t="b">
        <f t="shared" si="3"/>
        <v>0</v>
      </c>
      <c r="AI8" s="45" t="str">
        <f t="shared" si="4"/>
        <v/>
      </c>
      <c r="AJ8" s="45" t="str">
        <f t="shared" si="5"/>
        <v/>
      </c>
      <c r="AK8" s="45" t="str">
        <f t="shared" si="6"/>
        <v/>
      </c>
      <c r="AL8" s="60" t="str">
        <f t="shared" si="8"/>
        <v/>
      </c>
      <c r="AM8" s="38"/>
      <c r="AN8" s="38"/>
      <c r="AO8" s="38"/>
      <c r="AP8" s="38"/>
      <c r="AQ8" s="38"/>
      <c r="AR8" s="40"/>
      <c r="AS8" s="40"/>
      <c r="AT8" s="40"/>
      <c r="AU8" s="40"/>
    </row>
    <row r="9" spans="1:47" ht="60" customHeight="1" x14ac:dyDescent="0.25">
      <c r="A9" s="45" t="str">
        <f>IF(C9&lt;&gt;"",VLOOKUP(C9,Datos!$A$2:$B$30,2,0)&amp;"-"&amp;B9,"")</f>
        <v/>
      </c>
      <c r="B9" s="23" t="str">
        <f t="shared" si="10"/>
        <v/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46"/>
      <c r="Q9" s="46"/>
      <c r="R9" s="39"/>
      <c r="S9" s="38"/>
      <c r="T9" s="38"/>
      <c r="U9" s="38"/>
      <c r="V9" s="38"/>
      <c r="W9" s="38"/>
      <c r="X9" s="38"/>
      <c r="Y9" s="38"/>
      <c r="Z9" s="39"/>
      <c r="AA9" s="38"/>
      <c r="AB9" s="38"/>
      <c r="AC9" s="38"/>
      <c r="AD9" s="38"/>
      <c r="AE9" s="45" t="str">
        <f t="shared" si="9"/>
        <v/>
      </c>
      <c r="AF9" s="45" t="b">
        <f t="shared" si="1"/>
        <v>0</v>
      </c>
      <c r="AG9" s="45" t="b">
        <f t="shared" si="2"/>
        <v>0</v>
      </c>
      <c r="AH9" s="45" t="b">
        <f t="shared" si="3"/>
        <v>0</v>
      </c>
      <c r="AI9" s="45" t="str">
        <f t="shared" si="4"/>
        <v/>
      </c>
      <c r="AJ9" s="45" t="str">
        <f t="shared" si="5"/>
        <v/>
      </c>
      <c r="AK9" s="45" t="str">
        <f t="shared" si="6"/>
        <v/>
      </c>
      <c r="AL9" s="60" t="str">
        <f t="shared" si="8"/>
        <v/>
      </c>
      <c r="AM9" s="38"/>
      <c r="AN9" s="38"/>
      <c r="AO9" s="38"/>
      <c r="AP9" s="38"/>
      <c r="AQ9" s="38"/>
      <c r="AR9" s="40"/>
      <c r="AS9" s="40"/>
      <c r="AT9" s="40"/>
      <c r="AU9" s="40"/>
    </row>
    <row r="10" spans="1:47" ht="60" customHeight="1" x14ac:dyDescent="0.25">
      <c r="A10" s="45" t="str">
        <f>IF(C10&lt;&gt;"",VLOOKUP(C10,Datos!$A$2:$B$30,2,0)&amp;"-"&amp;B10,"")</f>
        <v/>
      </c>
      <c r="B10" s="23" t="str">
        <f t="shared" si="10"/>
        <v/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46"/>
      <c r="Q10" s="46"/>
      <c r="R10" s="39"/>
      <c r="S10" s="38"/>
      <c r="T10" s="38"/>
      <c r="U10" s="38"/>
      <c r="V10" s="38"/>
      <c r="W10" s="38"/>
      <c r="X10" s="38"/>
      <c r="Y10" s="38"/>
      <c r="Z10" s="39"/>
      <c r="AA10" s="38"/>
      <c r="AB10" s="38"/>
      <c r="AC10" s="38"/>
      <c r="AD10" s="38"/>
      <c r="AE10" s="45" t="str">
        <f t="shared" si="9"/>
        <v/>
      </c>
      <c r="AF10" s="45" t="b">
        <f t="shared" si="1"/>
        <v>0</v>
      </c>
      <c r="AG10" s="45" t="b">
        <f t="shared" si="2"/>
        <v>0</v>
      </c>
      <c r="AH10" s="45" t="b">
        <f t="shared" si="3"/>
        <v>0</v>
      </c>
      <c r="AI10" s="45" t="str">
        <f t="shared" si="4"/>
        <v/>
      </c>
      <c r="AJ10" s="45" t="str">
        <f t="shared" si="5"/>
        <v/>
      </c>
      <c r="AK10" s="45" t="str">
        <f t="shared" si="6"/>
        <v/>
      </c>
      <c r="AL10" s="60" t="str">
        <f t="shared" si="8"/>
        <v/>
      </c>
      <c r="AM10" s="38"/>
      <c r="AN10" s="38"/>
      <c r="AO10" s="38"/>
      <c r="AP10" s="38"/>
      <c r="AQ10" s="38"/>
      <c r="AR10" s="40"/>
      <c r="AS10" s="40"/>
      <c r="AT10" s="40"/>
      <c r="AU10" s="40"/>
    </row>
    <row r="11" spans="1:47" ht="60" customHeight="1" x14ac:dyDescent="0.25">
      <c r="A11" s="45" t="str">
        <f>IF(C11&lt;&gt;"",VLOOKUP(C11,Datos!$A$2:$B$30,2,0)&amp;"-"&amp;B11,"")</f>
        <v/>
      </c>
      <c r="B11" s="23" t="str">
        <f t="shared" si="10"/>
        <v/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46"/>
      <c r="Q11" s="46"/>
      <c r="R11" s="39"/>
      <c r="S11" s="38"/>
      <c r="T11" s="38"/>
      <c r="U11" s="38"/>
      <c r="V11" s="38"/>
      <c r="W11" s="38"/>
      <c r="X11" s="38"/>
      <c r="Y11" s="38"/>
      <c r="Z11" s="39"/>
      <c r="AA11" s="38"/>
      <c r="AB11" s="38"/>
      <c r="AC11" s="38"/>
      <c r="AD11" s="38"/>
      <c r="AE11" s="45" t="str">
        <f t="shared" si="9"/>
        <v/>
      </c>
      <c r="AF11" s="45" t="b">
        <f t="shared" si="1"/>
        <v>0</v>
      </c>
      <c r="AG11" s="45" t="b">
        <f t="shared" si="2"/>
        <v>0</v>
      </c>
      <c r="AH11" s="45" t="b">
        <f t="shared" si="3"/>
        <v>0</v>
      </c>
      <c r="AI11" s="45" t="str">
        <f t="shared" si="4"/>
        <v/>
      </c>
      <c r="AJ11" s="45" t="str">
        <f t="shared" si="5"/>
        <v/>
      </c>
      <c r="AK11" s="45" t="str">
        <f t="shared" si="6"/>
        <v/>
      </c>
      <c r="AL11" s="60" t="str">
        <f t="shared" si="8"/>
        <v/>
      </c>
      <c r="AM11" s="38"/>
      <c r="AN11" s="38"/>
      <c r="AO11" s="38"/>
      <c r="AP11" s="38"/>
      <c r="AQ11" s="38"/>
      <c r="AR11" s="40"/>
      <c r="AS11" s="40"/>
      <c r="AT11" s="40"/>
      <c r="AU11" s="40"/>
    </row>
    <row r="12" spans="1:47" ht="60" customHeight="1" x14ac:dyDescent="0.25">
      <c r="A12" s="45" t="str">
        <f>IF(C12&lt;&gt;"",VLOOKUP(C12,Datos!$A$2:$B$30,2,0)&amp;"-"&amp;B12,"")</f>
        <v/>
      </c>
      <c r="B12" s="23" t="str">
        <f t="shared" si="10"/>
        <v/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46"/>
      <c r="Q12" s="46"/>
      <c r="R12" s="39"/>
      <c r="S12" s="38"/>
      <c r="T12" s="38"/>
      <c r="U12" s="38"/>
      <c r="V12" s="38"/>
      <c r="W12" s="38"/>
      <c r="X12" s="38"/>
      <c r="Y12" s="38"/>
      <c r="Z12" s="39"/>
      <c r="AA12" s="38"/>
      <c r="AB12" s="38"/>
      <c r="AC12" s="38"/>
      <c r="AD12" s="38"/>
      <c r="AE12" s="45" t="str">
        <f t="shared" si="9"/>
        <v/>
      </c>
      <c r="AF12" s="45" t="b">
        <f t="shared" si="1"/>
        <v>0</v>
      </c>
      <c r="AG12" s="45" t="b">
        <f t="shared" si="2"/>
        <v>0</v>
      </c>
      <c r="AH12" s="45" t="b">
        <f t="shared" si="3"/>
        <v>0</v>
      </c>
      <c r="AI12" s="45" t="str">
        <f t="shared" si="4"/>
        <v/>
      </c>
      <c r="AJ12" s="45" t="str">
        <f t="shared" si="5"/>
        <v/>
      </c>
      <c r="AK12" s="45" t="str">
        <f t="shared" si="6"/>
        <v/>
      </c>
      <c r="AL12" s="60" t="str">
        <f t="shared" si="8"/>
        <v/>
      </c>
      <c r="AM12" s="38"/>
      <c r="AN12" s="38"/>
      <c r="AO12" s="38"/>
      <c r="AP12" s="38"/>
      <c r="AQ12" s="38"/>
      <c r="AR12" s="40"/>
      <c r="AS12" s="40"/>
      <c r="AT12" s="40"/>
      <c r="AU12" s="40"/>
    </row>
    <row r="13" spans="1:47" ht="60" customHeight="1" x14ac:dyDescent="0.25">
      <c r="A13" s="45" t="str">
        <f>IF(C13&lt;&gt;"",VLOOKUP(C13,Datos!$A$2:$B$30,2,0)&amp;"-"&amp;B13,"")</f>
        <v/>
      </c>
      <c r="B13" s="23" t="str">
        <f t="shared" si="10"/>
        <v/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46"/>
      <c r="Q13" s="46"/>
      <c r="R13" s="39"/>
      <c r="S13" s="38"/>
      <c r="T13" s="38"/>
      <c r="U13" s="38"/>
      <c r="V13" s="38"/>
      <c r="W13" s="38"/>
      <c r="X13" s="38"/>
      <c r="Y13" s="38"/>
      <c r="Z13" s="39"/>
      <c r="AA13" s="38"/>
      <c r="AB13" s="38"/>
      <c r="AC13" s="38"/>
      <c r="AD13" s="38"/>
      <c r="AE13" s="45" t="str">
        <f t="shared" si="9"/>
        <v/>
      </c>
      <c r="AF13" s="45" t="b">
        <f t="shared" si="1"/>
        <v>0</v>
      </c>
      <c r="AG13" s="45" t="b">
        <f t="shared" si="2"/>
        <v>0</v>
      </c>
      <c r="AH13" s="45" t="b">
        <f t="shared" si="3"/>
        <v>0</v>
      </c>
      <c r="AI13" s="45" t="str">
        <f t="shared" si="4"/>
        <v/>
      </c>
      <c r="AJ13" s="45" t="str">
        <f t="shared" si="5"/>
        <v/>
      </c>
      <c r="AK13" s="45" t="str">
        <f t="shared" si="6"/>
        <v/>
      </c>
      <c r="AL13" s="60" t="str">
        <f t="shared" si="8"/>
        <v/>
      </c>
      <c r="AM13" s="38"/>
      <c r="AN13" s="38"/>
      <c r="AO13" s="38"/>
      <c r="AP13" s="38"/>
      <c r="AQ13" s="38"/>
      <c r="AR13" s="40"/>
      <c r="AS13" s="40"/>
      <c r="AT13" s="40"/>
      <c r="AU13" s="40"/>
    </row>
    <row r="14" spans="1:47" ht="60" customHeight="1" x14ac:dyDescent="0.25">
      <c r="A14" s="45" t="str">
        <f>IF(C14&lt;&gt;"",VLOOKUP(C14,Datos!$A$2:$B$30,2,0)&amp;"-"&amp;B14,"")</f>
        <v/>
      </c>
      <c r="B14" s="23" t="str">
        <f t="shared" si="10"/>
        <v/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46"/>
      <c r="Q14" s="46"/>
      <c r="R14" s="39"/>
      <c r="S14" s="38"/>
      <c r="T14" s="38"/>
      <c r="U14" s="38"/>
      <c r="V14" s="38"/>
      <c r="W14" s="38"/>
      <c r="X14" s="38"/>
      <c r="Y14" s="38"/>
      <c r="Z14" s="39"/>
      <c r="AA14" s="38"/>
      <c r="AB14" s="38"/>
      <c r="AC14" s="38"/>
      <c r="AD14" s="38"/>
      <c r="AE14" s="45" t="str">
        <f t="shared" si="9"/>
        <v/>
      </c>
      <c r="AF14" s="45" t="b">
        <f t="shared" si="1"/>
        <v>0</v>
      </c>
      <c r="AG14" s="45" t="b">
        <f t="shared" si="2"/>
        <v>0</v>
      </c>
      <c r="AH14" s="45" t="b">
        <f t="shared" si="3"/>
        <v>0</v>
      </c>
      <c r="AI14" s="45" t="str">
        <f t="shared" si="4"/>
        <v/>
      </c>
      <c r="AJ14" s="45" t="str">
        <f t="shared" si="5"/>
        <v/>
      </c>
      <c r="AK14" s="45" t="str">
        <f t="shared" si="6"/>
        <v/>
      </c>
      <c r="AL14" s="60" t="str">
        <f t="shared" si="8"/>
        <v/>
      </c>
      <c r="AM14" s="38"/>
      <c r="AN14" s="38"/>
      <c r="AO14" s="38"/>
      <c r="AP14" s="38"/>
      <c r="AQ14" s="38"/>
      <c r="AR14" s="40"/>
      <c r="AS14" s="40"/>
      <c r="AT14" s="40"/>
      <c r="AU14" s="40"/>
    </row>
    <row r="15" spans="1:47" ht="60" customHeight="1" x14ac:dyDescent="0.25">
      <c r="A15" s="45" t="str">
        <f>IF(C15&lt;&gt;"",VLOOKUP(C15,Datos!$A$2:$B$30,2,0)&amp;"-"&amp;B15,"")</f>
        <v/>
      </c>
      <c r="B15" s="23" t="str">
        <f t="shared" si="10"/>
        <v/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46"/>
      <c r="Q15" s="46"/>
      <c r="R15" s="39"/>
      <c r="S15" s="38"/>
      <c r="T15" s="38"/>
      <c r="U15" s="38"/>
      <c r="V15" s="38"/>
      <c r="W15" s="38"/>
      <c r="X15" s="38"/>
      <c r="Y15" s="38"/>
      <c r="Z15" s="39"/>
      <c r="AA15" s="38"/>
      <c r="AB15" s="38"/>
      <c r="AC15" s="38"/>
      <c r="AD15" s="38"/>
      <c r="AE15" s="45" t="str">
        <f t="shared" si="9"/>
        <v/>
      </c>
      <c r="AF15" s="45" t="b">
        <f t="shared" si="1"/>
        <v>0</v>
      </c>
      <c r="AG15" s="45" t="b">
        <f t="shared" si="2"/>
        <v>0</v>
      </c>
      <c r="AH15" s="45" t="b">
        <f t="shared" si="3"/>
        <v>0</v>
      </c>
      <c r="AI15" s="45" t="str">
        <f t="shared" si="4"/>
        <v/>
      </c>
      <c r="AJ15" s="45" t="str">
        <f t="shared" si="5"/>
        <v/>
      </c>
      <c r="AK15" s="45" t="str">
        <f t="shared" si="6"/>
        <v/>
      </c>
      <c r="AL15" s="60" t="str">
        <f t="shared" si="8"/>
        <v/>
      </c>
      <c r="AM15" s="38"/>
      <c r="AN15" s="38"/>
      <c r="AO15" s="38"/>
      <c r="AP15" s="38"/>
      <c r="AQ15" s="38"/>
      <c r="AR15" s="40"/>
      <c r="AS15" s="40"/>
      <c r="AT15" s="40"/>
      <c r="AU15" s="40"/>
    </row>
    <row r="16" spans="1:47" ht="60" customHeight="1" x14ac:dyDescent="0.25">
      <c r="A16" s="45" t="str">
        <f>IF(C16&lt;&gt;"",VLOOKUP(C16,Datos!$A$2:$B$30,2,0)&amp;"-"&amp;B16,"")</f>
        <v/>
      </c>
      <c r="B16" s="23" t="str">
        <f t="shared" si="10"/>
        <v/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46"/>
      <c r="Q16" s="46"/>
      <c r="R16" s="39"/>
      <c r="S16" s="38"/>
      <c r="T16" s="38"/>
      <c r="U16" s="38"/>
      <c r="V16" s="38"/>
      <c r="W16" s="38"/>
      <c r="X16" s="38"/>
      <c r="Y16" s="38"/>
      <c r="Z16" s="39"/>
      <c r="AA16" s="38"/>
      <c r="AB16" s="38"/>
      <c r="AC16" s="38"/>
      <c r="AD16" s="38"/>
      <c r="AE16" s="45" t="str">
        <f t="shared" si="9"/>
        <v/>
      </c>
      <c r="AF16" s="45" t="b">
        <f t="shared" si="1"/>
        <v>0</v>
      </c>
      <c r="AG16" s="45" t="b">
        <f t="shared" si="2"/>
        <v>0</v>
      </c>
      <c r="AH16" s="45" t="b">
        <f t="shared" si="3"/>
        <v>0</v>
      </c>
      <c r="AI16" s="45" t="str">
        <f t="shared" si="4"/>
        <v/>
      </c>
      <c r="AJ16" s="45" t="str">
        <f t="shared" si="5"/>
        <v/>
      </c>
      <c r="AK16" s="45" t="str">
        <f t="shared" si="6"/>
        <v/>
      </c>
      <c r="AL16" s="60" t="str">
        <f t="shared" si="8"/>
        <v/>
      </c>
      <c r="AM16" s="38"/>
      <c r="AN16" s="38"/>
      <c r="AO16" s="38"/>
      <c r="AP16" s="38"/>
      <c r="AQ16" s="38"/>
      <c r="AR16" s="40"/>
      <c r="AS16" s="40"/>
      <c r="AT16" s="40"/>
      <c r="AU16" s="40"/>
    </row>
    <row r="17" spans="1:47" ht="60" customHeight="1" x14ac:dyDescent="0.25">
      <c r="A17" s="45" t="str">
        <f>IF(C17&lt;&gt;"",VLOOKUP(C17,Datos!$A$2:$B$30,2,0)&amp;"-"&amp;B17,"")</f>
        <v/>
      </c>
      <c r="B17" s="23" t="str">
        <f t="shared" si="10"/>
        <v/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46"/>
      <c r="Q17" s="46"/>
      <c r="R17" s="39"/>
      <c r="S17" s="38"/>
      <c r="T17" s="38"/>
      <c r="U17" s="38"/>
      <c r="V17" s="38"/>
      <c r="W17" s="38"/>
      <c r="X17" s="38"/>
      <c r="Y17" s="38"/>
      <c r="Z17" s="39"/>
      <c r="AA17" s="38"/>
      <c r="AB17" s="38"/>
      <c r="AC17" s="38"/>
      <c r="AD17" s="38"/>
      <c r="AE17" s="45" t="str">
        <f t="shared" si="9"/>
        <v/>
      </c>
      <c r="AF17" s="45" t="b">
        <f t="shared" si="1"/>
        <v>0</v>
      </c>
      <c r="AG17" s="45" t="b">
        <f t="shared" si="2"/>
        <v>0</v>
      </c>
      <c r="AH17" s="45" t="b">
        <f t="shared" si="3"/>
        <v>0</v>
      </c>
      <c r="AI17" s="45" t="str">
        <f t="shared" si="4"/>
        <v/>
      </c>
      <c r="AJ17" s="45" t="str">
        <f t="shared" si="5"/>
        <v/>
      </c>
      <c r="AK17" s="45" t="str">
        <f t="shared" si="6"/>
        <v/>
      </c>
      <c r="AL17" s="60" t="str">
        <f t="shared" si="8"/>
        <v/>
      </c>
      <c r="AM17" s="38"/>
      <c r="AN17" s="38"/>
      <c r="AO17" s="38"/>
      <c r="AP17" s="38"/>
      <c r="AQ17" s="38"/>
      <c r="AR17" s="40"/>
      <c r="AS17" s="40"/>
      <c r="AT17" s="40"/>
      <c r="AU17" s="40"/>
    </row>
    <row r="18" spans="1:47" ht="60" customHeight="1" x14ac:dyDescent="0.25">
      <c r="A18" s="45" t="str">
        <f>IF(C18&lt;&gt;"",VLOOKUP(C18,Datos!$A$2:$B$30,2,0)&amp;"-"&amp;B18,"")</f>
        <v/>
      </c>
      <c r="B18" s="23" t="str">
        <f t="shared" si="10"/>
        <v/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46"/>
      <c r="Q18" s="46"/>
      <c r="R18" s="39"/>
      <c r="S18" s="38"/>
      <c r="T18" s="38"/>
      <c r="U18" s="38"/>
      <c r="V18" s="38"/>
      <c r="W18" s="38"/>
      <c r="X18" s="38"/>
      <c r="Y18" s="38"/>
      <c r="Z18" s="39"/>
      <c r="AA18" s="38"/>
      <c r="AB18" s="38"/>
      <c r="AC18" s="38"/>
      <c r="AD18" s="38"/>
      <c r="AE18" s="45" t="str">
        <f t="shared" si="9"/>
        <v/>
      </c>
      <c r="AF18" s="45" t="b">
        <f t="shared" si="1"/>
        <v>0</v>
      </c>
      <c r="AG18" s="45" t="b">
        <f t="shared" si="2"/>
        <v>0</v>
      </c>
      <c r="AH18" s="45" t="b">
        <f t="shared" si="3"/>
        <v>0</v>
      </c>
      <c r="AI18" s="45" t="str">
        <f t="shared" si="4"/>
        <v/>
      </c>
      <c r="AJ18" s="45" t="str">
        <f t="shared" si="5"/>
        <v/>
      </c>
      <c r="AK18" s="45" t="str">
        <f t="shared" si="6"/>
        <v/>
      </c>
      <c r="AL18" s="60" t="str">
        <f t="shared" si="8"/>
        <v/>
      </c>
      <c r="AM18" s="38"/>
      <c r="AN18" s="38"/>
      <c r="AO18" s="38"/>
      <c r="AP18" s="38"/>
      <c r="AQ18" s="38"/>
      <c r="AR18" s="40"/>
      <c r="AS18" s="40"/>
      <c r="AT18" s="40"/>
      <c r="AU18" s="40"/>
    </row>
    <row r="19" spans="1:47" ht="60" customHeight="1" x14ac:dyDescent="0.25">
      <c r="A19" s="45" t="str">
        <f>IF(C19&lt;&gt;"",VLOOKUP(C19,Datos!$A$2:$B$30,2,0)&amp;"-"&amp;B19,"")</f>
        <v/>
      </c>
      <c r="B19" s="23" t="str">
        <f t="shared" si="10"/>
        <v/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46"/>
      <c r="Q19" s="46"/>
      <c r="R19" s="39"/>
      <c r="S19" s="38"/>
      <c r="T19" s="38"/>
      <c r="U19" s="38"/>
      <c r="V19" s="38"/>
      <c r="W19" s="38"/>
      <c r="X19" s="38"/>
      <c r="Y19" s="38"/>
      <c r="Z19" s="39"/>
      <c r="AA19" s="38"/>
      <c r="AB19" s="38"/>
      <c r="AC19" s="38"/>
      <c r="AD19" s="38"/>
      <c r="AE19" s="45" t="str">
        <f t="shared" si="9"/>
        <v/>
      </c>
      <c r="AF19" s="45" t="b">
        <f t="shared" si="1"/>
        <v>0</v>
      </c>
      <c r="AG19" s="45" t="b">
        <f t="shared" si="2"/>
        <v>0</v>
      </c>
      <c r="AH19" s="45" t="b">
        <f t="shared" si="3"/>
        <v>0</v>
      </c>
      <c r="AI19" s="45" t="str">
        <f t="shared" si="4"/>
        <v/>
      </c>
      <c r="AJ19" s="45" t="str">
        <f t="shared" si="5"/>
        <v/>
      </c>
      <c r="AK19" s="45" t="str">
        <f t="shared" si="6"/>
        <v/>
      </c>
      <c r="AL19" s="60" t="str">
        <f t="shared" si="8"/>
        <v/>
      </c>
      <c r="AM19" s="38"/>
      <c r="AN19" s="38"/>
      <c r="AO19" s="38"/>
      <c r="AP19" s="38"/>
      <c r="AQ19" s="38"/>
      <c r="AR19" s="40"/>
      <c r="AS19" s="40"/>
      <c r="AT19" s="40"/>
      <c r="AU19" s="40"/>
    </row>
    <row r="20" spans="1:47" ht="60" customHeight="1" x14ac:dyDescent="0.25">
      <c r="A20" s="45" t="str">
        <f>IF(C20&lt;&gt;"",VLOOKUP(C20,Datos!$A$2:$B$30,2,0)&amp;"-"&amp;B20,"")</f>
        <v/>
      </c>
      <c r="B20" s="23" t="str">
        <f t="shared" si="10"/>
        <v/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46"/>
      <c r="Q20" s="46"/>
      <c r="R20" s="39"/>
      <c r="S20" s="38"/>
      <c r="T20" s="38"/>
      <c r="U20" s="38"/>
      <c r="V20" s="38"/>
      <c r="W20" s="38"/>
      <c r="X20" s="38"/>
      <c r="Y20" s="38"/>
      <c r="Z20" s="39"/>
      <c r="AA20" s="38"/>
      <c r="AB20" s="38"/>
      <c r="AC20" s="38"/>
      <c r="AD20" s="38"/>
      <c r="AE20" s="45" t="str">
        <f t="shared" si="9"/>
        <v/>
      </c>
      <c r="AF20" s="45" t="b">
        <f t="shared" si="1"/>
        <v>0</v>
      </c>
      <c r="AG20" s="45" t="b">
        <f t="shared" si="2"/>
        <v>0</v>
      </c>
      <c r="AH20" s="45" t="b">
        <f t="shared" si="3"/>
        <v>0</v>
      </c>
      <c r="AI20" s="45" t="str">
        <f t="shared" si="4"/>
        <v/>
      </c>
      <c r="AJ20" s="45" t="str">
        <f t="shared" si="5"/>
        <v/>
      </c>
      <c r="AK20" s="45" t="str">
        <f t="shared" si="6"/>
        <v/>
      </c>
      <c r="AL20" s="60" t="str">
        <f t="shared" si="8"/>
        <v/>
      </c>
      <c r="AM20" s="38"/>
      <c r="AN20" s="38"/>
      <c r="AO20" s="38"/>
      <c r="AP20" s="38"/>
      <c r="AQ20" s="38"/>
      <c r="AR20" s="40"/>
      <c r="AS20" s="40"/>
      <c r="AT20" s="40"/>
      <c r="AU20" s="40"/>
    </row>
    <row r="21" spans="1:47" ht="60" customHeight="1" x14ac:dyDescent="0.25">
      <c r="A21" s="45" t="str">
        <f>IF(C21&lt;&gt;"",VLOOKUP(C21,Datos!$A$2:$B$30,2,0)&amp;"-"&amp;B21,"")</f>
        <v/>
      </c>
      <c r="B21" s="23" t="str">
        <f t="shared" si="10"/>
        <v/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46"/>
      <c r="Q21" s="46"/>
      <c r="R21" s="39"/>
      <c r="S21" s="38"/>
      <c r="T21" s="38"/>
      <c r="U21" s="38"/>
      <c r="V21" s="38"/>
      <c r="W21" s="38"/>
      <c r="X21" s="38"/>
      <c r="Y21" s="38"/>
      <c r="Z21" s="39"/>
      <c r="AA21" s="38"/>
      <c r="AB21" s="38"/>
      <c r="AC21" s="38"/>
      <c r="AD21" s="38"/>
      <c r="AE21" s="45" t="str">
        <f t="shared" si="9"/>
        <v/>
      </c>
      <c r="AF21" s="45" t="b">
        <f t="shared" si="1"/>
        <v>0</v>
      </c>
      <c r="AG21" s="45" t="b">
        <f t="shared" si="2"/>
        <v>0</v>
      </c>
      <c r="AH21" s="45" t="b">
        <f t="shared" si="3"/>
        <v>0</v>
      </c>
      <c r="AI21" s="45" t="str">
        <f t="shared" si="4"/>
        <v/>
      </c>
      <c r="AJ21" s="45" t="str">
        <f t="shared" si="5"/>
        <v/>
      </c>
      <c r="AK21" s="45" t="str">
        <f t="shared" si="6"/>
        <v/>
      </c>
      <c r="AL21" s="60" t="str">
        <f t="shared" si="8"/>
        <v/>
      </c>
      <c r="AM21" s="38"/>
      <c r="AN21" s="38"/>
      <c r="AO21" s="38"/>
      <c r="AP21" s="38"/>
      <c r="AQ21" s="38"/>
      <c r="AR21" s="40"/>
      <c r="AS21" s="40"/>
      <c r="AT21" s="40"/>
      <c r="AU21" s="40"/>
    </row>
    <row r="22" spans="1:47" ht="60" customHeight="1" x14ac:dyDescent="0.25">
      <c r="A22" s="45" t="str">
        <f>IF(C22&lt;&gt;"",VLOOKUP(C22,Datos!$A$2:$B$30,2,0)&amp;"-"&amp;B22,"")</f>
        <v/>
      </c>
      <c r="B22" s="23" t="str">
        <f t="shared" si="10"/>
        <v/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46"/>
      <c r="Q22" s="46"/>
      <c r="R22" s="39"/>
      <c r="S22" s="38"/>
      <c r="T22" s="38"/>
      <c r="U22" s="38"/>
      <c r="V22" s="38"/>
      <c r="W22" s="38"/>
      <c r="X22" s="38"/>
      <c r="Y22" s="38"/>
      <c r="Z22" s="39"/>
      <c r="AA22" s="38"/>
      <c r="AB22" s="38"/>
      <c r="AC22" s="38"/>
      <c r="AD22" s="38"/>
      <c r="AE22" s="45" t="str">
        <f t="shared" si="9"/>
        <v/>
      </c>
      <c r="AF22" s="45" t="b">
        <f t="shared" si="1"/>
        <v>0</v>
      </c>
      <c r="AG22" s="45" t="b">
        <f t="shared" si="2"/>
        <v>0</v>
      </c>
      <c r="AH22" s="45" t="b">
        <f t="shared" si="3"/>
        <v>0</v>
      </c>
      <c r="AI22" s="45" t="str">
        <f t="shared" si="4"/>
        <v/>
      </c>
      <c r="AJ22" s="45" t="str">
        <f t="shared" si="5"/>
        <v/>
      </c>
      <c r="AK22" s="45" t="str">
        <f t="shared" si="6"/>
        <v/>
      </c>
      <c r="AL22" s="60" t="str">
        <f t="shared" si="8"/>
        <v/>
      </c>
      <c r="AM22" s="38"/>
      <c r="AN22" s="38"/>
      <c r="AO22" s="38"/>
      <c r="AP22" s="38"/>
      <c r="AQ22" s="38"/>
      <c r="AR22" s="40"/>
      <c r="AS22" s="40"/>
      <c r="AT22" s="40"/>
      <c r="AU22" s="40"/>
    </row>
    <row r="23" spans="1:47" ht="60" customHeight="1" x14ac:dyDescent="0.25">
      <c r="A23" s="45" t="str">
        <f>IF(C23&lt;&gt;"",VLOOKUP(C23,Datos!$A$2:$B$30,2,0)&amp;"-"&amp;B23,"")</f>
        <v/>
      </c>
      <c r="B23" s="23" t="str">
        <f t="shared" si="10"/>
        <v/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46"/>
      <c r="Q23" s="46"/>
      <c r="R23" s="39"/>
      <c r="S23" s="38"/>
      <c r="T23" s="38"/>
      <c r="U23" s="38"/>
      <c r="V23" s="38"/>
      <c r="W23" s="38"/>
      <c r="X23" s="38"/>
      <c r="Y23" s="38"/>
      <c r="Z23" s="39"/>
      <c r="AA23" s="38"/>
      <c r="AB23" s="38"/>
      <c r="AC23" s="38"/>
      <c r="AD23" s="38"/>
      <c r="AE23" s="45" t="str">
        <f t="shared" si="9"/>
        <v/>
      </c>
      <c r="AF23" s="45" t="b">
        <f t="shared" si="1"/>
        <v>0</v>
      </c>
      <c r="AG23" s="45" t="b">
        <f t="shared" si="2"/>
        <v>0</v>
      </c>
      <c r="AH23" s="45" t="b">
        <f t="shared" si="3"/>
        <v>0</v>
      </c>
      <c r="AI23" s="45" t="str">
        <f t="shared" si="4"/>
        <v/>
      </c>
      <c r="AJ23" s="45" t="str">
        <f t="shared" si="5"/>
        <v/>
      </c>
      <c r="AK23" s="45" t="str">
        <f t="shared" si="6"/>
        <v/>
      </c>
      <c r="AL23" s="60" t="str">
        <f t="shared" si="8"/>
        <v/>
      </c>
      <c r="AM23" s="38"/>
      <c r="AN23" s="38"/>
      <c r="AO23" s="38"/>
      <c r="AP23" s="38"/>
      <c r="AQ23" s="38"/>
      <c r="AR23" s="40"/>
      <c r="AS23" s="40"/>
      <c r="AT23" s="40"/>
      <c r="AU23" s="40"/>
    </row>
    <row r="24" spans="1:47" ht="60" customHeight="1" x14ac:dyDescent="0.25">
      <c r="A24" s="45" t="str">
        <f>IF(C24&lt;&gt;"",VLOOKUP(C24,Datos!$A$2:$B$30,2,0)&amp;"-"&amp;B24,"")</f>
        <v/>
      </c>
      <c r="B24" s="23" t="str">
        <f t="shared" si="10"/>
        <v/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46"/>
      <c r="Q24" s="46"/>
      <c r="R24" s="39"/>
      <c r="S24" s="38"/>
      <c r="T24" s="38"/>
      <c r="U24" s="38"/>
      <c r="V24" s="38"/>
      <c r="W24" s="38"/>
      <c r="X24" s="38"/>
      <c r="Y24" s="38"/>
      <c r="Z24" s="39"/>
      <c r="AA24" s="38"/>
      <c r="AB24" s="38"/>
      <c r="AC24" s="38"/>
      <c r="AD24" s="38"/>
      <c r="AE24" s="45" t="str">
        <f t="shared" si="9"/>
        <v/>
      </c>
      <c r="AF24" s="45" t="b">
        <f t="shared" si="1"/>
        <v>0</v>
      </c>
      <c r="AG24" s="45" t="b">
        <f t="shared" si="2"/>
        <v>0</v>
      </c>
      <c r="AH24" s="45" t="b">
        <f t="shared" si="3"/>
        <v>0</v>
      </c>
      <c r="AI24" s="45" t="str">
        <f t="shared" si="4"/>
        <v/>
      </c>
      <c r="AJ24" s="45" t="str">
        <f t="shared" si="5"/>
        <v/>
      </c>
      <c r="AK24" s="45" t="str">
        <f t="shared" si="6"/>
        <v/>
      </c>
      <c r="AL24" s="60" t="str">
        <f t="shared" si="8"/>
        <v/>
      </c>
      <c r="AM24" s="38"/>
      <c r="AN24" s="38"/>
      <c r="AO24" s="38"/>
      <c r="AP24" s="38"/>
      <c r="AQ24" s="38"/>
      <c r="AR24" s="40"/>
      <c r="AS24" s="40"/>
      <c r="AT24" s="40"/>
      <c r="AU24" s="40"/>
    </row>
    <row r="25" spans="1:47" ht="60" customHeight="1" x14ac:dyDescent="0.25">
      <c r="A25" s="45" t="str">
        <f>IF(C25&lt;&gt;"",VLOOKUP(C25,Datos!$A$2:$B$30,2,0)&amp;"-"&amp;B25,"")</f>
        <v/>
      </c>
      <c r="B25" s="23" t="str">
        <f t="shared" si="10"/>
        <v/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46"/>
      <c r="Q25" s="46"/>
      <c r="R25" s="39"/>
      <c r="S25" s="38"/>
      <c r="T25" s="38"/>
      <c r="U25" s="38"/>
      <c r="V25" s="38"/>
      <c r="W25" s="38"/>
      <c r="X25" s="38"/>
      <c r="Y25" s="38"/>
      <c r="Z25" s="39"/>
      <c r="AA25" s="38"/>
      <c r="AB25" s="38"/>
      <c r="AC25" s="38"/>
      <c r="AD25" s="38"/>
      <c r="AE25" s="45" t="str">
        <f t="shared" si="9"/>
        <v/>
      </c>
      <c r="AF25" s="45" t="b">
        <f t="shared" si="1"/>
        <v>0</v>
      </c>
      <c r="AG25" s="45" t="b">
        <f t="shared" si="2"/>
        <v>0</v>
      </c>
      <c r="AH25" s="45" t="b">
        <f t="shared" si="3"/>
        <v>0</v>
      </c>
      <c r="AI25" s="45" t="str">
        <f t="shared" si="4"/>
        <v/>
      </c>
      <c r="AJ25" s="45" t="str">
        <f t="shared" si="5"/>
        <v/>
      </c>
      <c r="AK25" s="45" t="str">
        <f t="shared" si="6"/>
        <v/>
      </c>
      <c r="AL25" s="60" t="str">
        <f t="shared" si="8"/>
        <v/>
      </c>
      <c r="AM25" s="38"/>
      <c r="AN25" s="38"/>
      <c r="AO25" s="38"/>
      <c r="AP25" s="38"/>
      <c r="AQ25" s="38"/>
      <c r="AR25" s="40"/>
      <c r="AS25" s="40"/>
      <c r="AT25" s="40"/>
      <c r="AU25" s="40"/>
    </row>
    <row r="26" spans="1:47" ht="60" customHeight="1" x14ac:dyDescent="0.25">
      <c r="A26" s="45" t="str">
        <f>IF(C26&lt;&gt;"",VLOOKUP(C26,Datos!$A$2:$B$30,2,0)&amp;"-"&amp;B26,"")</f>
        <v/>
      </c>
      <c r="B26" s="23" t="str">
        <f t="shared" si="10"/>
        <v/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46"/>
      <c r="Q26" s="46"/>
      <c r="R26" s="39"/>
      <c r="S26" s="38"/>
      <c r="T26" s="38"/>
      <c r="U26" s="38"/>
      <c r="V26" s="38"/>
      <c r="W26" s="38"/>
      <c r="X26" s="38"/>
      <c r="Y26" s="38"/>
      <c r="Z26" s="39"/>
      <c r="AA26" s="38"/>
      <c r="AB26" s="38"/>
      <c r="AC26" s="38"/>
      <c r="AD26" s="38"/>
      <c r="AE26" s="45" t="str">
        <f t="shared" si="9"/>
        <v/>
      </c>
      <c r="AF26" s="45" t="b">
        <f t="shared" si="1"/>
        <v>0</v>
      </c>
      <c r="AG26" s="45" t="b">
        <f t="shared" si="2"/>
        <v>0</v>
      </c>
      <c r="AH26" s="45" t="b">
        <f t="shared" si="3"/>
        <v>0</v>
      </c>
      <c r="AI26" s="45" t="str">
        <f t="shared" si="4"/>
        <v/>
      </c>
      <c r="AJ26" s="45" t="str">
        <f t="shared" si="5"/>
        <v/>
      </c>
      <c r="AK26" s="45" t="str">
        <f t="shared" si="6"/>
        <v/>
      </c>
      <c r="AL26" s="60" t="str">
        <f t="shared" si="8"/>
        <v/>
      </c>
      <c r="AM26" s="38"/>
      <c r="AN26" s="38"/>
      <c r="AO26" s="38"/>
      <c r="AP26" s="38"/>
      <c r="AQ26" s="38"/>
      <c r="AR26" s="40"/>
      <c r="AS26" s="40"/>
      <c r="AT26" s="40"/>
      <c r="AU26" s="40"/>
    </row>
    <row r="27" spans="1:47" ht="60" customHeight="1" x14ac:dyDescent="0.25">
      <c r="A27" s="45" t="str">
        <f>IF(C27&lt;&gt;"",VLOOKUP(C27,Datos!$A$2:$B$30,2,0)&amp;"-"&amp;B27,"")</f>
        <v/>
      </c>
      <c r="B27" s="23" t="str">
        <f t="shared" si="10"/>
        <v/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46"/>
      <c r="Q27" s="46"/>
      <c r="R27" s="39"/>
      <c r="S27" s="38"/>
      <c r="T27" s="38"/>
      <c r="U27" s="38"/>
      <c r="V27" s="38"/>
      <c r="W27" s="38"/>
      <c r="X27" s="38"/>
      <c r="Y27" s="38"/>
      <c r="Z27" s="39"/>
      <c r="AA27" s="38"/>
      <c r="AB27" s="38"/>
      <c r="AC27" s="38"/>
      <c r="AD27" s="38"/>
      <c r="AE27" s="45" t="str">
        <f t="shared" si="9"/>
        <v/>
      </c>
      <c r="AF27" s="45" t="b">
        <f t="shared" si="1"/>
        <v>0</v>
      </c>
      <c r="AG27" s="45" t="b">
        <f t="shared" si="2"/>
        <v>0</v>
      </c>
      <c r="AH27" s="45" t="b">
        <f t="shared" si="3"/>
        <v>0</v>
      </c>
      <c r="AI27" s="45" t="str">
        <f t="shared" si="4"/>
        <v/>
      </c>
      <c r="AJ27" s="45" t="str">
        <f t="shared" si="5"/>
        <v/>
      </c>
      <c r="AK27" s="45" t="str">
        <f t="shared" si="6"/>
        <v/>
      </c>
      <c r="AL27" s="60" t="str">
        <f t="shared" si="8"/>
        <v/>
      </c>
      <c r="AM27" s="38"/>
      <c r="AN27" s="38"/>
      <c r="AO27" s="38"/>
      <c r="AP27" s="38"/>
      <c r="AQ27" s="38"/>
      <c r="AR27" s="40"/>
      <c r="AS27" s="40"/>
      <c r="AT27" s="40"/>
      <c r="AU27" s="40"/>
    </row>
    <row r="28" spans="1:47" ht="60" customHeight="1" x14ac:dyDescent="0.25">
      <c r="A28" s="45" t="str">
        <f>IF(C28&lt;&gt;"",VLOOKUP(C28,Datos!$A$2:$B$30,2,0)&amp;"-"&amp;B28,"")</f>
        <v/>
      </c>
      <c r="B28" s="23" t="str">
        <f t="shared" si="10"/>
        <v/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46"/>
      <c r="Q28" s="46"/>
      <c r="R28" s="39"/>
      <c r="S28" s="38"/>
      <c r="T28" s="38"/>
      <c r="U28" s="38"/>
      <c r="V28" s="38"/>
      <c r="W28" s="38"/>
      <c r="X28" s="38"/>
      <c r="Y28" s="38"/>
      <c r="Z28" s="39"/>
      <c r="AA28" s="38"/>
      <c r="AB28" s="38"/>
      <c r="AC28" s="38"/>
      <c r="AD28" s="38"/>
      <c r="AE28" s="45" t="str">
        <f t="shared" si="9"/>
        <v/>
      </c>
      <c r="AF28" s="45" t="b">
        <f t="shared" si="1"/>
        <v>0</v>
      </c>
      <c r="AG28" s="45" t="b">
        <f t="shared" si="2"/>
        <v>0</v>
      </c>
      <c r="AH28" s="45" t="b">
        <f t="shared" si="3"/>
        <v>0</v>
      </c>
      <c r="AI28" s="45" t="str">
        <f t="shared" si="4"/>
        <v/>
      </c>
      <c r="AJ28" s="45" t="str">
        <f t="shared" si="5"/>
        <v/>
      </c>
      <c r="AK28" s="45" t="str">
        <f t="shared" si="6"/>
        <v/>
      </c>
      <c r="AL28" s="60" t="str">
        <f t="shared" si="8"/>
        <v/>
      </c>
      <c r="AM28" s="38"/>
      <c r="AN28" s="38"/>
      <c r="AO28" s="38"/>
      <c r="AP28" s="38"/>
      <c r="AQ28" s="38"/>
      <c r="AR28" s="40"/>
      <c r="AS28" s="40"/>
      <c r="AT28" s="40"/>
      <c r="AU28" s="40"/>
    </row>
    <row r="29" spans="1:47" ht="60" customHeight="1" x14ac:dyDescent="0.25">
      <c r="A29" s="45" t="str">
        <f>IF(C29&lt;&gt;"",VLOOKUP(C29,Datos!$A$2:$B$30,2,0)&amp;"-"&amp;B29,"")</f>
        <v/>
      </c>
      <c r="B29" s="23" t="str">
        <f t="shared" si="10"/>
        <v/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46"/>
      <c r="Q29" s="46"/>
      <c r="R29" s="39"/>
      <c r="S29" s="38"/>
      <c r="T29" s="38"/>
      <c r="U29" s="38"/>
      <c r="V29" s="38"/>
      <c r="W29" s="38"/>
      <c r="X29" s="38"/>
      <c r="Y29" s="38"/>
      <c r="Z29" s="39"/>
      <c r="AA29" s="38"/>
      <c r="AB29" s="38"/>
      <c r="AC29" s="38"/>
      <c r="AD29" s="38"/>
      <c r="AE29" s="45" t="str">
        <f t="shared" si="9"/>
        <v/>
      </c>
      <c r="AF29" s="45" t="b">
        <f t="shared" si="1"/>
        <v>0</v>
      </c>
      <c r="AG29" s="45" t="b">
        <f t="shared" si="2"/>
        <v>0</v>
      </c>
      <c r="AH29" s="45" t="b">
        <f t="shared" si="3"/>
        <v>0</v>
      </c>
      <c r="AI29" s="45" t="str">
        <f t="shared" si="4"/>
        <v/>
      </c>
      <c r="AJ29" s="45" t="str">
        <f t="shared" si="5"/>
        <v/>
      </c>
      <c r="AK29" s="45" t="str">
        <f t="shared" si="6"/>
        <v/>
      </c>
      <c r="AL29" s="60" t="str">
        <f t="shared" si="8"/>
        <v/>
      </c>
      <c r="AM29" s="38"/>
      <c r="AN29" s="38"/>
      <c r="AO29" s="38"/>
      <c r="AP29" s="38"/>
      <c r="AQ29" s="38"/>
      <c r="AR29" s="40"/>
      <c r="AS29" s="40"/>
      <c r="AT29" s="40"/>
      <c r="AU29" s="40"/>
    </row>
    <row r="30" spans="1:47" ht="60" customHeight="1" x14ac:dyDescent="0.25">
      <c r="A30" s="45" t="str">
        <f>IF(C30&lt;&gt;"",VLOOKUP(C30,Datos!$A$2:$B$30,2,0)&amp;"-"&amp;B30,"")</f>
        <v/>
      </c>
      <c r="B30" s="23" t="str">
        <f t="shared" si="10"/>
        <v/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46"/>
      <c r="Q30" s="46"/>
      <c r="R30" s="39"/>
      <c r="S30" s="38"/>
      <c r="T30" s="38"/>
      <c r="U30" s="38"/>
      <c r="V30" s="38"/>
      <c r="W30" s="38"/>
      <c r="X30" s="38"/>
      <c r="Y30" s="38"/>
      <c r="Z30" s="39"/>
      <c r="AA30" s="38"/>
      <c r="AB30" s="38"/>
      <c r="AC30" s="38"/>
      <c r="AD30" s="38"/>
      <c r="AE30" s="45" t="str">
        <f t="shared" si="9"/>
        <v/>
      </c>
      <c r="AF30" s="45" t="b">
        <f t="shared" si="1"/>
        <v>0</v>
      </c>
      <c r="AG30" s="45" t="b">
        <f t="shared" si="2"/>
        <v>0</v>
      </c>
      <c r="AH30" s="45" t="b">
        <f t="shared" si="3"/>
        <v>0</v>
      </c>
      <c r="AI30" s="45" t="str">
        <f t="shared" si="4"/>
        <v/>
      </c>
      <c r="AJ30" s="45" t="str">
        <f t="shared" si="5"/>
        <v/>
      </c>
      <c r="AK30" s="45" t="str">
        <f t="shared" si="6"/>
        <v/>
      </c>
      <c r="AL30" s="60" t="str">
        <f t="shared" si="8"/>
        <v/>
      </c>
      <c r="AM30" s="38"/>
      <c r="AN30" s="38"/>
      <c r="AO30" s="38"/>
      <c r="AP30" s="38"/>
      <c r="AQ30" s="38"/>
      <c r="AR30" s="40"/>
      <c r="AS30" s="40"/>
      <c r="AT30" s="40"/>
      <c r="AU30" s="40"/>
    </row>
    <row r="31" spans="1:47" ht="60" customHeight="1" x14ac:dyDescent="0.25">
      <c r="A31" s="45" t="str">
        <f>IF(C31&lt;&gt;"",VLOOKUP(C31,Datos!$A$2:$B$30,2,0)&amp;"-"&amp;B31,"")</f>
        <v/>
      </c>
      <c r="B31" s="23" t="str">
        <f t="shared" si="10"/>
        <v/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6"/>
      <c r="Q31" s="46"/>
      <c r="R31" s="39"/>
      <c r="S31" s="38"/>
      <c r="T31" s="38"/>
      <c r="U31" s="38"/>
      <c r="V31" s="38"/>
      <c r="W31" s="38"/>
      <c r="X31" s="38"/>
      <c r="Y31" s="38"/>
      <c r="Z31" s="39"/>
      <c r="AA31" s="38"/>
      <c r="AB31" s="38"/>
      <c r="AC31" s="38"/>
      <c r="AD31" s="38"/>
      <c r="AE31" s="45" t="str">
        <f t="shared" si="9"/>
        <v/>
      </c>
      <c r="AF31" s="45" t="b">
        <f t="shared" si="1"/>
        <v>0</v>
      </c>
      <c r="AG31" s="45" t="b">
        <f t="shared" si="2"/>
        <v>0</v>
      </c>
      <c r="AH31" s="45" t="b">
        <f t="shared" si="3"/>
        <v>0</v>
      </c>
      <c r="AI31" s="45" t="str">
        <f t="shared" si="4"/>
        <v/>
      </c>
      <c r="AJ31" s="45" t="str">
        <f t="shared" si="5"/>
        <v/>
      </c>
      <c r="AK31" s="45" t="str">
        <f t="shared" si="6"/>
        <v/>
      </c>
      <c r="AL31" s="60" t="str">
        <f t="shared" si="8"/>
        <v/>
      </c>
      <c r="AM31" s="38"/>
      <c r="AN31" s="38"/>
      <c r="AO31" s="38"/>
      <c r="AP31" s="38"/>
      <c r="AQ31" s="38"/>
      <c r="AR31" s="40"/>
      <c r="AS31" s="40"/>
      <c r="AT31" s="40"/>
      <c r="AU31" s="40"/>
    </row>
    <row r="32" spans="1:47" ht="60" customHeight="1" x14ac:dyDescent="0.25">
      <c r="A32" s="45" t="str">
        <f>IF(C32&lt;&gt;"",VLOOKUP(C32,Datos!$A$2:$B$30,2,0)&amp;"-"&amp;B32,"")</f>
        <v/>
      </c>
      <c r="B32" s="23" t="str">
        <f t="shared" si="10"/>
        <v/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6"/>
      <c r="Q32" s="46"/>
      <c r="R32" s="39"/>
      <c r="S32" s="38"/>
      <c r="T32" s="38"/>
      <c r="U32" s="38"/>
      <c r="V32" s="38"/>
      <c r="W32" s="38"/>
      <c r="X32" s="38"/>
      <c r="Y32" s="38"/>
      <c r="Z32" s="39"/>
      <c r="AA32" s="38"/>
      <c r="AB32" s="38"/>
      <c r="AC32" s="38"/>
      <c r="AD32" s="38"/>
      <c r="AE32" s="45" t="str">
        <f t="shared" si="9"/>
        <v/>
      </c>
      <c r="AF32" s="45" t="b">
        <f t="shared" si="1"/>
        <v>0</v>
      </c>
      <c r="AG32" s="45" t="b">
        <f t="shared" si="2"/>
        <v>0</v>
      </c>
      <c r="AH32" s="45" t="b">
        <f t="shared" si="3"/>
        <v>0</v>
      </c>
      <c r="AI32" s="45" t="str">
        <f t="shared" si="4"/>
        <v/>
      </c>
      <c r="AJ32" s="45" t="str">
        <f t="shared" si="5"/>
        <v/>
      </c>
      <c r="AK32" s="45" t="str">
        <f t="shared" si="6"/>
        <v/>
      </c>
      <c r="AL32" s="60" t="str">
        <f t="shared" si="8"/>
        <v/>
      </c>
      <c r="AM32" s="38"/>
      <c r="AN32" s="38"/>
      <c r="AO32" s="38"/>
      <c r="AP32" s="38"/>
      <c r="AQ32" s="38"/>
      <c r="AR32" s="40"/>
      <c r="AS32" s="40"/>
      <c r="AT32" s="40"/>
      <c r="AU32" s="40"/>
    </row>
    <row r="33" spans="1:47" ht="60" customHeight="1" x14ac:dyDescent="0.25">
      <c r="A33" s="45" t="str">
        <f>IF(C33&lt;&gt;"",VLOOKUP(C33,Datos!$A$2:$B$30,2,0)&amp;"-"&amp;B33,"")</f>
        <v/>
      </c>
      <c r="B33" s="23" t="str">
        <f t="shared" si="10"/>
        <v/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6"/>
      <c r="Q33" s="46"/>
      <c r="R33" s="39"/>
      <c r="S33" s="38"/>
      <c r="T33" s="38"/>
      <c r="U33" s="38"/>
      <c r="V33" s="38"/>
      <c r="W33" s="38"/>
      <c r="X33" s="38"/>
      <c r="Y33" s="38"/>
      <c r="Z33" s="39"/>
      <c r="AA33" s="38"/>
      <c r="AB33" s="38"/>
      <c r="AC33" s="38"/>
      <c r="AD33" s="38"/>
      <c r="AE33" s="45" t="str">
        <f t="shared" si="9"/>
        <v/>
      </c>
      <c r="AF33" s="45" t="b">
        <f t="shared" si="1"/>
        <v>0</v>
      </c>
      <c r="AG33" s="45" t="b">
        <f t="shared" si="2"/>
        <v>0</v>
      </c>
      <c r="AH33" s="45" t="b">
        <f t="shared" si="3"/>
        <v>0</v>
      </c>
      <c r="AI33" s="45" t="str">
        <f t="shared" si="4"/>
        <v/>
      </c>
      <c r="AJ33" s="45" t="str">
        <f t="shared" si="5"/>
        <v/>
      </c>
      <c r="AK33" s="45" t="str">
        <f t="shared" si="6"/>
        <v/>
      </c>
      <c r="AL33" s="60" t="str">
        <f t="shared" si="8"/>
        <v/>
      </c>
      <c r="AM33" s="38"/>
      <c r="AN33" s="38"/>
      <c r="AO33" s="38"/>
      <c r="AP33" s="38"/>
      <c r="AQ33" s="38"/>
      <c r="AR33" s="40"/>
      <c r="AS33" s="40"/>
      <c r="AT33" s="40"/>
      <c r="AU33" s="40"/>
    </row>
    <row r="34" spans="1:47" ht="60" customHeight="1" x14ac:dyDescent="0.25">
      <c r="A34" s="45" t="str">
        <f>IF(C34&lt;&gt;"",VLOOKUP(C34,Datos!$A$2:$B$30,2,0)&amp;"-"&amp;B34,"")</f>
        <v/>
      </c>
      <c r="B34" s="23" t="str">
        <f t="shared" si="10"/>
        <v/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46"/>
      <c r="Q34" s="46"/>
      <c r="R34" s="39"/>
      <c r="S34" s="38"/>
      <c r="T34" s="38"/>
      <c r="U34" s="38"/>
      <c r="V34" s="38"/>
      <c r="W34" s="38"/>
      <c r="X34" s="38"/>
      <c r="Y34" s="38"/>
      <c r="Z34" s="39"/>
      <c r="AA34" s="38"/>
      <c r="AB34" s="38"/>
      <c r="AC34" s="38"/>
      <c r="AD34" s="38"/>
      <c r="AE34" s="45" t="str">
        <f t="shared" si="9"/>
        <v/>
      </c>
      <c r="AF34" s="45" t="b">
        <f t="shared" si="1"/>
        <v>0</v>
      </c>
      <c r="AG34" s="45" t="b">
        <f t="shared" si="2"/>
        <v>0</v>
      </c>
      <c r="AH34" s="45" t="b">
        <f t="shared" si="3"/>
        <v>0</v>
      </c>
      <c r="AI34" s="45" t="str">
        <f t="shared" si="4"/>
        <v/>
      </c>
      <c r="AJ34" s="45" t="str">
        <f t="shared" si="5"/>
        <v/>
      </c>
      <c r="AK34" s="45" t="str">
        <f t="shared" si="6"/>
        <v/>
      </c>
      <c r="AL34" s="60" t="str">
        <f t="shared" si="8"/>
        <v/>
      </c>
      <c r="AM34" s="38"/>
      <c r="AN34" s="38"/>
      <c r="AO34" s="38"/>
      <c r="AP34" s="38"/>
      <c r="AQ34" s="38"/>
      <c r="AR34" s="40"/>
      <c r="AS34" s="40"/>
      <c r="AT34" s="40"/>
      <c r="AU34" s="40"/>
    </row>
    <row r="35" spans="1:47" ht="60" customHeight="1" x14ac:dyDescent="0.25">
      <c r="A35" s="45" t="str">
        <f>IF(C35&lt;&gt;"",VLOOKUP(C35,Datos!$A$2:$B$30,2,0)&amp;"-"&amp;B35,"")</f>
        <v/>
      </c>
      <c r="B35" s="23" t="str">
        <f t="shared" si="10"/>
        <v/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46"/>
      <c r="Q35" s="46"/>
      <c r="R35" s="39"/>
      <c r="S35" s="38"/>
      <c r="T35" s="38"/>
      <c r="U35" s="38"/>
      <c r="V35" s="38"/>
      <c r="W35" s="38"/>
      <c r="X35" s="38"/>
      <c r="Y35" s="38"/>
      <c r="Z35" s="39"/>
      <c r="AA35" s="38"/>
      <c r="AB35" s="38"/>
      <c r="AC35" s="38"/>
      <c r="AD35" s="38"/>
      <c r="AE35" s="45" t="str">
        <f t="shared" si="9"/>
        <v/>
      </c>
      <c r="AF35" s="45" t="b">
        <f t="shared" si="1"/>
        <v>0</v>
      </c>
      <c r="AG35" s="45" t="b">
        <f t="shared" si="2"/>
        <v>0</v>
      </c>
      <c r="AH35" s="45" t="b">
        <f t="shared" si="3"/>
        <v>0</v>
      </c>
      <c r="AI35" s="45" t="str">
        <f t="shared" si="4"/>
        <v/>
      </c>
      <c r="AJ35" s="45" t="str">
        <f t="shared" si="5"/>
        <v/>
      </c>
      <c r="AK35" s="45" t="str">
        <f t="shared" si="6"/>
        <v/>
      </c>
      <c r="AL35" s="60" t="str">
        <f t="shared" si="8"/>
        <v/>
      </c>
      <c r="AM35" s="38"/>
      <c r="AN35" s="38"/>
      <c r="AO35" s="38"/>
      <c r="AP35" s="38"/>
      <c r="AQ35" s="38"/>
      <c r="AR35" s="40"/>
      <c r="AS35" s="40"/>
      <c r="AT35" s="40"/>
      <c r="AU35" s="40"/>
    </row>
    <row r="36" spans="1:47" ht="60" customHeight="1" x14ac:dyDescent="0.25">
      <c r="A36" s="45" t="str">
        <f>IF(C36&lt;&gt;"",VLOOKUP(C36,Datos!$A$2:$B$30,2,0)&amp;"-"&amp;B36,"")</f>
        <v/>
      </c>
      <c r="B36" s="23" t="str">
        <f t="shared" si="10"/>
        <v/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46"/>
      <c r="Q36" s="46"/>
      <c r="R36" s="39"/>
      <c r="S36" s="38"/>
      <c r="T36" s="38"/>
      <c r="U36" s="38"/>
      <c r="V36" s="38"/>
      <c r="W36" s="38"/>
      <c r="X36" s="38"/>
      <c r="Y36" s="38"/>
      <c r="Z36" s="39"/>
      <c r="AA36" s="38"/>
      <c r="AB36" s="38"/>
      <c r="AC36" s="38"/>
      <c r="AD36" s="38"/>
      <c r="AE36" s="45" t="str">
        <f t="shared" ref="AE36:AE67" si="11">IF(OR(AB36="",AC36="",AD36=""),"",IF(SUM(AF36,AG36,AH36)&gt;=6,"ALTA",IF(AND(SUM(AF36,AG36,AH36)&lt;6,SUM(AF36,AG36,AH36)&gt;0),"MEDIA","BAJA")))</f>
        <v/>
      </c>
      <c r="AF36" s="45" t="b">
        <f t="shared" ref="AF36:AF67" si="12">IF(AB36="INFORMACIÓN PÚBLICA RESERVADA",3,IF(AB36="INFORMACIÓN PÚBLICA CLASIFICADA",1,IF(AB36="INFORMACIÓN PÚBLICA",0,IF(AB36="NO CLASIFICADA",3,IF(AB36="N/A",-1)))))</f>
        <v>0</v>
      </c>
      <c r="AG36" s="45" t="b">
        <f t="shared" ref="AG36:AG67" si="13">IF(AC36="ALTA",3,IF(AC36="MEDIA",1,IF(AC36="BAJA",0,IF(AC36="NO CLASIFICADA",3,IF(AB36="N/A",-1)))))</f>
        <v>0</v>
      </c>
      <c r="AH36" s="45" t="b">
        <f t="shared" ref="AH36:AH67" si="14">IF(AD36="ALTA",3,IF(AD36="MEDIA",1,IF(AD36="BAJA",0,IF(AD36="NO CLASIFICADA",3,IF(AB36="N/A",-1)))))</f>
        <v>0</v>
      </c>
      <c r="AI36" s="45" t="str">
        <f t="shared" si="4"/>
        <v/>
      </c>
      <c r="AJ36" s="45" t="str">
        <f t="shared" si="5"/>
        <v/>
      </c>
      <c r="AK36" s="45" t="str">
        <f t="shared" si="6"/>
        <v/>
      </c>
      <c r="AL36" s="60" t="str">
        <f t="shared" ref="AL36:AL67" si="15">IF(OR(AB36="",AC36="",AD36=""),"",_xlfn.CONCAT(AI36,"-",AJ36,"-",AK36))</f>
        <v/>
      </c>
      <c r="AM36" s="38"/>
      <c r="AN36" s="38"/>
      <c r="AO36" s="38"/>
      <c r="AP36" s="38"/>
      <c r="AQ36" s="38"/>
      <c r="AR36" s="40"/>
      <c r="AS36" s="40"/>
      <c r="AT36" s="40"/>
      <c r="AU36" s="40"/>
    </row>
    <row r="37" spans="1:47" ht="60" customHeight="1" x14ac:dyDescent="0.25">
      <c r="A37" s="45" t="str">
        <f>IF(C37&lt;&gt;"",VLOOKUP(C37,Datos!$A$2:$B$30,2,0)&amp;"-"&amp;B37,"")</f>
        <v/>
      </c>
      <c r="B37" s="23" t="str">
        <f t="shared" si="10"/>
        <v/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6"/>
      <c r="Q37" s="46"/>
      <c r="R37" s="39"/>
      <c r="S37" s="38"/>
      <c r="T37" s="38"/>
      <c r="U37" s="38"/>
      <c r="V37" s="38"/>
      <c r="W37" s="38"/>
      <c r="X37" s="38"/>
      <c r="Y37" s="38"/>
      <c r="Z37" s="39"/>
      <c r="AA37" s="38"/>
      <c r="AB37" s="38"/>
      <c r="AC37" s="38"/>
      <c r="AD37" s="38"/>
      <c r="AE37" s="45" t="str">
        <f t="shared" si="11"/>
        <v/>
      </c>
      <c r="AF37" s="45" t="b">
        <f t="shared" si="12"/>
        <v>0</v>
      </c>
      <c r="AG37" s="45" t="b">
        <f t="shared" si="13"/>
        <v>0</v>
      </c>
      <c r="AH37" s="45" t="b">
        <f t="shared" si="14"/>
        <v>0</v>
      </c>
      <c r="AI37" s="45" t="str">
        <f t="shared" si="4"/>
        <v/>
      </c>
      <c r="AJ37" s="45" t="str">
        <f t="shared" si="5"/>
        <v/>
      </c>
      <c r="AK37" s="45" t="str">
        <f t="shared" si="6"/>
        <v/>
      </c>
      <c r="AL37" s="60" t="str">
        <f t="shared" si="15"/>
        <v/>
      </c>
      <c r="AM37" s="38"/>
      <c r="AN37" s="38"/>
      <c r="AO37" s="38"/>
      <c r="AP37" s="38"/>
      <c r="AQ37" s="38"/>
      <c r="AR37" s="40"/>
      <c r="AS37" s="40"/>
      <c r="AT37" s="40"/>
      <c r="AU37" s="40"/>
    </row>
    <row r="38" spans="1:47" ht="60" customHeight="1" x14ac:dyDescent="0.25">
      <c r="A38" s="45" t="str">
        <f>IF(C38&lt;&gt;"",VLOOKUP(C38,Datos!$A$2:$B$30,2,0)&amp;"-"&amp;B38,"")</f>
        <v/>
      </c>
      <c r="B38" s="23" t="str">
        <f t="shared" si="10"/>
        <v/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46"/>
      <c r="Q38" s="46"/>
      <c r="R38" s="39"/>
      <c r="S38" s="38"/>
      <c r="T38" s="38"/>
      <c r="U38" s="38"/>
      <c r="V38" s="38"/>
      <c r="W38" s="38"/>
      <c r="X38" s="38"/>
      <c r="Y38" s="38"/>
      <c r="Z38" s="39"/>
      <c r="AA38" s="38"/>
      <c r="AB38" s="38"/>
      <c r="AC38" s="38"/>
      <c r="AD38" s="38"/>
      <c r="AE38" s="45" t="str">
        <f t="shared" si="11"/>
        <v/>
      </c>
      <c r="AF38" s="45" t="b">
        <f t="shared" si="12"/>
        <v>0</v>
      </c>
      <c r="AG38" s="45" t="b">
        <f t="shared" si="13"/>
        <v>0</v>
      </c>
      <c r="AH38" s="45" t="b">
        <f t="shared" si="14"/>
        <v>0</v>
      </c>
      <c r="AI38" s="45" t="str">
        <f t="shared" si="4"/>
        <v/>
      </c>
      <c r="AJ38" s="45" t="str">
        <f t="shared" si="5"/>
        <v/>
      </c>
      <c r="AK38" s="45" t="str">
        <f t="shared" si="6"/>
        <v/>
      </c>
      <c r="AL38" s="60" t="str">
        <f t="shared" si="15"/>
        <v/>
      </c>
      <c r="AM38" s="38"/>
      <c r="AN38" s="38"/>
      <c r="AO38" s="38"/>
      <c r="AP38" s="38"/>
      <c r="AQ38" s="38"/>
      <c r="AR38" s="40"/>
      <c r="AS38" s="40"/>
      <c r="AT38" s="40"/>
      <c r="AU38" s="40"/>
    </row>
    <row r="39" spans="1:47" ht="60" customHeight="1" x14ac:dyDescent="0.25">
      <c r="A39" s="45" t="str">
        <f>IF(C39&lt;&gt;"",VLOOKUP(C39,Datos!$A$2:$B$30,2,0)&amp;"-"&amp;B39,"")</f>
        <v/>
      </c>
      <c r="B39" s="23" t="str">
        <f t="shared" si="10"/>
        <v/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46"/>
      <c r="Q39" s="46"/>
      <c r="R39" s="39"/>
      <c r="S39" s="38"/>
      <c r="T39" s="38"/>
      <c r="U39" s="38"/>
      <c r="V39" s="38"/>
      <c r="W39" s="38"/>
      <c r="X39" s="38"/>
      <c r="Y39" s="38"/>
      <c r="Z39" s="39"/>
      <c r="AA39" s="38"/>
      <c r="AB39" s="38"/>
      <c r="AC39" s="38"/>
      <c r="AD39" s="38"/>
      <c r="AE39" s="45" t="str">
        <f t="shared" si="11"/>
        <v/>
      </c>
      <c r="AF39" s="45" t="b">
        <f t="shared" si="12"/>
        <v>0</v>
      </c>
      <c r="AG39" s="45" t="b">
        <f t="shared" si="13"/>
        <v>0</v>
      </c>
      <c r="AH39" s="45" t="b">
        <f t="shared" si="14"/>
        <v>0</v>
      </c>
      <c r="AI39" s="45" t="str">
        <f t="shared" si="4"/>
        <v/>
      </c>
      <c r="AJ39" s="45" t="str">
        <f t="shared" si="5"/>
        <v/>
      </c>
      <c r="AK39" s="45" t="str">
        <f t="shared" si="6"/>
        <v/>
      </c>
      <c r="AL39" s="60" t="str">
        <f t="shared" si="15"/>
        <v/>
      </c>
      <c r="AM39" s="38"/>
      <c r="AN39" s="38"/>
      <c r="AO39" s="38"/>
      <c r="AP39" s="38"/>
      <c r="AQ39" s="38"/>
      <c r="AR39" s="40"/>
      <c r="AS39" s="40"/>
      <c r="AT39" s="40"/>
      <c r="AU39" s="40"/>
    </row>
    <row r="40" spans="1:47" ht="60" customHeight="1" x14ac:dyDescent="0.25">
      <c r="A40" s="45" t="str">
        <f>IF(C40&lt;&gt;"",VLOOKUP(C40,Datos!$A$2:$B$30,2,0)&amp;"-"&amp;B40,"")</f>
        <v/>
      </c>
      <c r="B40" s="23" t="str">
        <f t="shared" si="10"/>
        <v/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46"/>
      <c r="Q40" s="46"/>
      <c r="R40" s="39"/>
      <c r="S40" s="38"/>
      <c r="T40" s="38"/>
      <c r="U40" s="38"/>
      <c r="V40" s="38"/>
      <c r="W40" s="38"/>
      <c r="X40" s="38"/>
      <c r="Y40" s="38"/>
      <c r="Z40" s="39"/>
      <c r="AA40" s="38"/>
      <c r="AB40" s="38"/>
      <c r="AC40" s="38"/>
      <c r="AD40" s="38"/>
      <c r="AE40" s="45" t="str">
        <f t="shared" si="11"/>
        <v/>
      </c>
      <c r="AF40" s="45" t="b">
        <f t="shared" si="12"/>
        <v>0</v>
      </c>
      <c r="AG40" s="45" t="b">
        <f t="shared" si="13"/>
        <v>0</v>
      </c>
      <c r="AH40" s="45" t="b">
        <f t="shared" si="14"/>
        <v>0</v>
      </c>
      <c r="AI40" s="45" t="str">
        <f t="shared" si="4"/>
        <v/>
      </c>
      <c r="AJ40" s="45" t="str">
        <f t="shared" si="5"/>
        <v/>
      </c>
      <c r="AK40" s="45" t="str">
        <f t="shared" si="6"/>
        <v/>
      </c>
      <c r="AL40" s="60" t="str">
        <f t="shared" si="15"/>
        <v/>
      </c>
      <c r="AM40" s="38"/>
      <c r="AN40" s="38"/>
      <c r="AO40" s="38"/>
      <c r="AP40" s="38"/>
      <c r="AQ40" s="38"/>
      <c r="AR40" s="40"/>
      <c r="AS40" s="40"/>
      <c r="AT40" s="40"/>
      <c r="AU40" s="40"/>
    </row>
    <row r="41" spans="1:47" ht="60" customHeight="1" x14ac:dyDescent="0.25">
      <c r="A41" s="45" t="str">
        <f>IF(C41&lt;&gt;"",VLOOKUP(C41,Datos!$A$2:$B$30,2,0)&amp;"-"&amp;B41,"")</f>
        <v/>
      </c>
      <c r="B41" s="23" t="str">
        <f t="shared" si="10"/>
        <v/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46"/>
      <c r="Q41" s="46"/>
      <c r="R41" s="39"/>
      <c r="S41" s="38"/>
      <c r="T41" s="38"/>
      <c r="U41" s="38"/>
      <c r="V41" s="38"/>
      <c r="W41" s="38"/>
      <c r="X41" s="38"/>
      <c r="Y41" s="38"/>
      <c r="Z41" s="39"/>
      <c r="AA41" s="38"/>
      <c r="AB41" s="38"/>
      <c r="AC41" s="38"/>
      <c r="AD41" s="38"/>
      <c r="AE41" s="45" t="str">
        <f t="shared" si="11"/>
        <v/>
      </c>
      <c r="AF41" s="45" t="b">
        <f t="shared" si="12"/>
        <v>0</v>
      </c>
      <c r="AG41" s="45" t="b">
        <f t="shared" si="13"/>
        <v>0</v>
      </c>
      <c r="AH41" s="45" t="b">
        <f t="shared" si="14"/>
        <v>0</v>
      </c>
      <c r="AI41" s="45" t="str">
        <f t="shared" si="4"/>
        <v/>
      </c>
      <c r="AJ41" s="45" t="str">
        <f t="shared" si="5"/>
        <v/>
      </c>
      <c r="AK41" s="45" t="str">
        <f t="shared" si="6"/>
        <v/>
      </c>
      <c r="AL41" s="60" t="str">
        <f t="shared" si="15"/>
        <v/>
      </c>
      <c r="AM41" s="38"/>
      <c r="AN41" s="38"/>
      <c r="AO41" s="38"/>
      <c r="AP41" s="38"/>
      <c r="AQ41" s="38"/>
      <c r="AR41" s="40"/>
      <c r="AS41" s="40"/>
      <c r="AT41" s="40"/>
      <c r="AU41" s="40"/>
    </row>
    <row r="42" spans="1:47" ht="60" customHeight="1" x14ac:dyDescent="0.25">
      <c r="A42" s="45" t="str">
        <f>IF(C42&lt;&gt;"",VLOOKUP(C42,Datos!$A$2:$B$30,2,0)&amp;"-"&amp;B42,"")</f>
        <v/>
      </c>
      <c r="B42" s="23" t="str">
        <f t="shared" si="10"/>
        <v/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46"/>
      <c r="Q42" s="46"/>
      <c r="R42" s="39"/>
      <c r="S42" s="38"/>
      <c r="T42" s="38"/>
      <c r="U42" s="38"/>
      <c r="V42" s="38"/>
      <c r="W42" s="38"/>
      <c r="X42" s="38"/>
      <c r="Y42" s="38"/>
      <c r="Z42" s="39"/>
      <c r="AA42" s="38"/>
      <c r="AB42" s="38"/>
      <c r="AC42" s="38"/>
      <c r="AD42" s="38"/>
      <c r="AE42" s="45" t="str">
        <f t="shared" si="11"/>
        <v/>
      </c>
      <c r="AF42" s="45" t="b">
        <f t="shared" si="12"/>
        <v>0</v>
      </c>
      <c r="AG42" s="45" t="b">
        <f t="shared" si="13"/>
        <v>0</v>
      </c>
      <c r="AH42" s="45" t="b">
        <f t="shared" si="14"/>
        <v>0</v>
      </c>
      <c r="AI42" s="45" t="str">
        <f t="shared" si="4"/>
        <v/>
      </c>
      <c r="AJ42" s="45" t="str">
        <f t="shared" si="5"/>
        <v/>
      </c>
      <c r="AK42" s="45" t="str">
        <f t="shared" si="6"/>
        <v/>
      </c>
      <c r="AL42" s="60" t="str">
        <f t="shared" si="15"/>
        <v/>
      </c>
      <c r="AM42" s="38"/>
      <c r="AN42" s="38"/>
      <c r="AO42" s="38"/>
      <c r="AP42" s="38"/>
      <c r="AQ42" s="38"/>
      <c r="AR42" s="40"/>
      <c r="AS42" s="40"/>
      <c r="AT42" s="40"/>
      <c r="AU42" s="40"/>
    </row>
    <row r="43" spans="1:47" ht="60" customHeight="1" x14ac:dyDescent="0.25">
      <c r="A43" s="45" t="str">
        <f>IF(C43&lt;&gt;"",VLOOKUP(C43,Datos!$A$2:$B$30,2,0)&amp;"-"&amp;B43,"")</f>
        <v/>
      </c>
      <c r="B43" s="23" t="str">
        <f t="shared" si="10"/>
        <v/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46"/>
      <c r="Q43" s="46"/>
      <c r="R43" s="39"/>
      <c r="S43" s="38"/>
      <c r="T43" s="38"/>
      <c r="U43" s="38"/>
      <c r="V43" s="38"/>
      <c r="W43" s="38"/>
      <c r="X43" s="38"/>
      <c r="Y43" s="38"/>
      <c r="Z43" s="39"/>
      <c r="AA43" s="38"/>
      <c r="AB43" s="38"/>
      <c r="AC43" s="38"/>
      <c r="AD43" s="38"/>
      <c r="AE43" s="45" t="str">
        <f t="shared" si="11"/>
        <v/>
      </c>
      <c r="AF43" s="45" t="b">
        <f t="shared" si="12"/>
        <v>0</v>
      </c>
      <c r="AG43" s="45" t="b">
        <f t="shared" si="13"/>
        <v>0</v>
      </c>
      <c r="AH43" s="45" t="b">
        <f t="shared" si="14"/>
        <v>0</v>
      </c>
      <c r="AI43" s="45" t="str">
        <f t="shared" si="4"/>
        <v/>
      </c>
      <c r="AJ43" s="45" t="str">
        <f t="shared" si="5"/>
        <v/>
      </c>
      <c r="AK43" s="45" t="str">
        <f t="shared" si="6"/>
        <v/>
      </c>
      <c r="AL43" s="60" t="str">
        <f t="shared" si="15"/>
        <v/>
      </c>
      <c r="AM43" s="38"/>
      <c r="AN43" s="38"/>
      <c r="AO43" s="38"/>
      <c r="AP43" s="38"/>
      <c r="AQ43" s="38"/>
      <c r="AR43" s="40"/>
      <c r="AS43" s="40"/>
      <c r="AT43" s="40"/>
      <c r="AU43" s="40"/>
    </row>
    <row r="44" spans="1:47" ht="60" customHeight="1" x14ac:dyDescent="0.25">
      <c r="A44" s="45" t="str">
        <f>IF(C44&lt;&gt;"",VLOOKUP(C44,Datos!$A$2:$B$30,2,0)&amp;"-"&amp;B44,"")</f>
        <v/>
      </c>
      <c r="B44" s="23" t="str">
        <f t="shared" si="10"/>
        <v/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46"/>
      <c r="Q44" s="46"/>
      <c r="R44" s="39"/>
      <c r="S44" s="38"/>
      <c r="T44" s="38"/>
      <c r="U44" s="38"/>
      <c r="V44" s="38"/>
      <c r="W44" s="38"/>
      <c r="X44" s="38"/>
      <c r="Y44" s="38"/>
      <c r="Z44" s="39"/>
      <c r="AA44" s="38"/>
      <c r="AB44" s="38"/>
      <c r="AC44" s="38"/>
      <c r="AD44" s="38"/>
      <c r="AE44" s="45" t="str">
        <f t="shared" si="11"/>
        <v/>
      </c>
      <c r="AF44" s="45" t="b">
        <f t="shared" si="12"/>
        <v>0</v>
      </c>
      <c r="AG44" s="45" t="b">
        <f t="shared" si="13"/>
        <v>0</v>
      </c>
      <c r="AH44" s="45" t="b">
        <f t="shared" si="14"/>
        <v>0</v>
      </c>
      <c r="AI44" s="45" t="str">
        <f t="shared" si="4"/>
        <v/>
      </c>
      <c r="AJ44" s="45" t="str">
        <f t="shared" si="5"/>
        <v/>
      </c>
      <c r="AK44" s="45" t="str">
        <f t="shared" si="6"/>
        <v/>
      </c>
      <c r="AL44" s="60" t="str">
        <f t="shared" si="15"/>
        <v/>
      </c>
      <c r="AM44" s="38"/>
      <c r="AN44" s="38"/>
      <c r="AO44" s="38"/>
      <c r="AP44" s="38"/>
      <c r="AQ44" s="38"/>
      <c r="AR44" s="40"/>
      <c r="AS44" s="40"/>
      <c r="AT44" s="40"/>
      <c r="AU44" s="40"/>
    </row>
    <row r="45" spans="1:47" ht="60" customHeight="1" x14ac:dyDescent="0.25">
      <c r="A45" s="45" t="str">
        <f>IF(C45&lt;&gt;"",VLOOKUP(C45,Datos!$A$2:$B$30,2,0)&amp;"-"&amp;B45,"")</f>
        <v/>
      </c>
      <c r="B45" s="23" t="str">
        <f t="shared" si="10"/>
        <v/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46"/>
      <c r="Q45" s="46"/>
      <c r="R45" s="39"/>
      <c r="S45" s="38"/>
      <c r="T45" s="38"/>
      <c r="U45" s="38"/>
      <c r="V45" s="38"/>
      <c r="W45" s="38"/>
      <c r="X45" s="38"/>
      <c r="Y45" s="38"/>
      <c r="Z45" s="39"/>
      <c r="AA45" s="38"/>
      <c r="AB45" s="38"/>
      <c r="AC45" s="38"/>
      <c r="AD45" s="38"/>
      <c r="AE45" s="45" t="str">
        <f t="shared" si="11"/>
        <v/>
      </c>
      <c r="AF45" s="45" t="b">
        <f t="shared" si="12"/>
        <v>0</v>
      </c>
      <c r="AG45" s="45" t="b">
        <f t="shared" si="13"/>
        <v>0</v>
      </c>
      <c r="AH45" s="45" t="b">
        <f t="shared" si="14"/>
        <v>0</v>
      </c>
      <c r="AI45" s="45" t="str">
        <f t="shared" si="4"/>
        <v/>
      </c>
      <c r="AJ45" s="45" t="str">
        <f t="shared" si="5"/>
        <v/>
      </c>
      <c r="AK45" s="45" t="str">
        <f t="shared" si="6"/>
        <v/>
      </c>
      <c r="AL45" s="60" t="str">
        <f t="shared" si="15"/>
        <v/>
      </c>
      <c r="AM45" s="38"/>
      <c r="AN45" s="38"/>
      <c r="AO45" s="38"/>
      <c r="AP45" s="38"/>
      <c r="AQ45" s="38"/>
      <c r="AR45" s="40"/>
      <c r="AS45" s="40"/>
      <c r="AT45" s="40"/>
      <c r="AU45" s="40"/>
    </row>
    <row r="46" spans="1:47" ht="60" customHeight="1" x14ac:dyDescent="0.25">
      <c r="A46" s="45" t="str">
        <f>IF(C46&lt;&gt;"",VLOOKUP(C46,Datos!$A$2:$B$30,2,0)&amp;"-"&amp;B46,"")</f>
        <v/>
      </c>
      <c r="B46" s="23" t="str">
        <f t="shared" si="10"/>
        <v/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46"/>
      <c r="Q46" s="46"/>
      <c r="R46" s="39"/>
      <c r="S46" s="38"/>
      <c r="T46" s="38"/>
      <c r="U46" s="38"/>
      <c r="V46" s="38"/>
      <c r="W46" s="38"/>
      <c r="X46" s="38"/>
      <c r="Y46" s="38"/>
      <c r="Z46" s="39"/>
      <c r="AA46" s="38"/>
      <c r="AB46" s="38"/>
      <c r="AC46" s="38"/>
      <c r="AD46" s="38"/>
      <c r="AE46" s="45" t="str">
        <f t="shared" si="11"/>
        <v/>
      </c>
      <c r="AF46" s="45" t="b">
        <f t="shared" si="12"/>
        <v>0</v>
      </c>
      <c r="AG46" s="45" t="b">
        <f t="shared" si="13"/>
        <v>0</v>
      </c>
      <c r="AH46" s="45" t="b">
        <f t="shared" si="14"/>
        <v>0</v>
      </c>
      <c r="AI46" s="45" t="str">
        <f t="shared" si="4"/>
        <v/>
      </c>
      <c r="AJ46" s="45" t="str">
        <f t="shared" si="5"/>
        <v/>
      </c>
      <c r="AK46" s="45" t="str">
        <f t="shared" si="6"/>
        <v/>
      </c>
      <c r="AL46" s="60" t="str">
        <f t="shared" si="15"/>
        <v/>
      </c>
      <c r="AM46" s="38"/>
      <c r="AN46" s="38"/>
      <c r="AO46" s="38"/>
      <c r="AP46" s="38"/>
      <c r="AQ46" s="38"/>
      <c r="AR46" s="40"/>
      <c r="AS46" s="40"/>
      <c r="AT46" s="40"/>
      <c r="AU46" s="40"/>
    </row>
    <row r="47" spans="1:47" ht="60" customHeight="1" x14ac:dyDescent="0.25">
      <c r="A47" s="45" t="str">
        <f>IF(C47&lt;&gt;"",VLOOKUP(C47,Datos!$A$2:$B$30,2,0)&amp;"-"&amp;B47,"")</f>
        <v/>
      </c>
      <c r="B47" s="23" t="str">
        <f t="shared" si="10"/>
        <v/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46"/>
      <c r="Q47" s="46"/>
      <c r="R47" s="39"/>
      <c r="S47" s="38"/>
      <c r="T47" s="38"/>
      <c r="U47" s="38"/>
      <c r="V47" s="38"/>
      <c r="W47" s="38"/>
      <c r="X47" s="38"/>
      <c r="Y47" s="38"/>
      <c r="Z47" s="39"/>
      <c r="AA47" s="38"/>
      <c r="AB47" s="38"/>
      <c r="AC47" s="38"/>
      <c r="AD47" s="38"/>
      <c r="AE47" s="45" t="str">
        <f t="shared" si="11"/>
        <v/>
      </c>
      <c r="AF47" s="45" t="b">
        <f t="shared" si="12"/>
        <v>0</v>
      </c>
      <c r="AG47" s="45" t="b">
        <f t="shared" si="13"/>
        <v>0</v>
      </c>
      <c r="AH47" s="45" t="b">
        <f t="shared" si="14"/>
        <v>0</v>
      </c>
      <c r="AI47" s="45" t="str">
        <f t="shared" si="4"/>
        <v/>
      </c>
      <c r="AJ47" s="45" t="str">
        <f t="shared" si="5"/>
        <v/>
      </c>
      <c r="AK47" s="45" t="str">
        <f t="shared" si="6"/>
        <v/>
      </c>
      <c r="AL47" s="60" t="str">
        <f t="shared" si="15"/>
        <v/>
      </c>
      <c r="AM47" s="38"/>
      <c r="AN47" s="38"/>
      <c r="AO47" s="38"/>
      <c r="AP47" s="38"/>
      <c r="AQ47" s="38"/>
      <c r="AR47" s="40"/>
      <c r="AS47" s="40"/>
      <c r="AT47" s="40"/>
      <c r="AU47" s="40"/>
    </row>
    <row r="48" spans="1:47" ht="60" customHeight="1" x14ac:dyDescent="0.25">
      <c r="A48" s="45" t="str">
        <f>IF(C48&lt;&gt;"",VLOOKUP(C48,Datos!$A$2:$B$30,2,0)&amp;"-"&amp;B48,"")</f>
        <v/>
      </c>
      <c r="B48" s="23" t="str">
        <f t="shared" si="10"/>
        <v/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46"/>
      <c r="Q48" s="46"/>
      <c r="R48" s="39"/>
      <c r="S48" s="38"/>
      <c r="T48" s="38"/>
      <c r="U48" s="38"/>
      <c r="V48" s="38"/>
      <c r="W48" s="38"/>
      <c r="X48" s="38"/>
      <c r="Y48" s="38"/>
      <c r="Z48" s="39"/>
      <c r="AA48" s="38"/>
      <c r="AB48" s="38"/>
      <c r="AC48" s="38"/>
      <c r="AD48" s="38"/>
      <c r="AE48" s="45" t="str">
        <f t="shared" si="11"/>
        <v/>
      </c>
      <c r="AF48" s="45" t="b">
        <f t="shared" si="12"/>
        <v>0</v>
      </c>
      <c r="AG48" s="45" t="b">
        <f t="shared" si="13"/>
        <v>0</v>
      </c>
      <c r="AH48" s="45" t="b">
        <f t="shared" si="14"/>
        <v>0</v>
      </c>
      <c r="AI48" s="45" t="str">
        <f t="shared" si="4"/>
        <v/>
      </c>
      <c r="AJ48" s="45" t="str">
        <f t="shared" si="5"/>
        <v/>
      </c>
      <c r="AK48" s="45" t="str">
        <f t="shared" si="6"/>
        <v/>
      </c>
      <c r="AL48" s="60" t="str">
        <f t="shared" si="15"/>
        <v/>
      </c>
      <c r="AM48" s="38"/>
      <c r="AN48" s="38"/>
      <c r="AO48" s="38"/>
      <c r="AP48" s="38"/>
      <c r="AQ48" s="38"/>
      <c r="AR48" s="40"/>
      <c r="AS48" s="40"/>
      <c r="AT48" s="40"/>
      <c r="AU48" s="40"/>
    </row>
    <row r="49" spans="1:47" ht="60" customHeight="1" x14ac:dyDescent="0.25">
      <c r="A49" s="45" t="str">
        <f>IF(C49&lt;&gt;"",VLOOKUP(C49,Datos!$A$2:$B$30,2,0)&amp;"-"&amp;B49,"")</f>
        <v/>
      </c>
      <c r="B49" s="23" t="str">
        <f t="shared" si="10"/>
        <v/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46"/>
      <c r="Q49" s="46"/>
      <c r="R49" s="39"/>
      <c r="S49" s="38"/>
      <c r="T49" s="38"/>
      <c r="U49" s="38"/>
      <c r="V49" s="38"/>
      <c r="W49" s="38"/>
      <c r="X49" s="38"/>
      <c r="Y49" s="38"/>
      <c r="Z49" s="39"/>
      <c r="AA49" s="38"/>
      <c r="AB49" s="38"/>
      <c r="AC49" s="38"/>
      <c r="AD49" s="38"/>
      <c r="AE49" s="45" t="str">
        <f t="shared" si="11"/>
        <v/>
      </c>
      <c r="AF49" s="45" t="b">
        <f t="shared" si="12"/>
        <v>0</v>
      </c>
      <c r="AG49" s="45" t="b">
        <f t="shared" si="13"/>
        <v>0</v>
      </c>
      <c r="AH49" s="45" t="b">
        <f t="shared" si="14"/>
        <v>0</v>
      </c>
      <c r="AI49" s="45" t="str">
        <f t="shared" si="4"/>
        <v/>
      </c>
      <c r="AJ49" s="45" t="str">
        <f t="shared" si="5"/>
        <v/>
      </c>
      <c r="AK49" s="45" t="str">
        <f t="shared" si="6"/>
        <v/>
      </c>
      <c r="AL49" s="60" t="str">
        <f t="shared" si="15"/>
        <v/>
      </c>
      <c r="AM49" s="38"/>
      <c r="AN49" s="38"/>
      <c r="AO49" s="38"/>
      <c r="AP49" s="38"/>
      <c r="AQ49" s="38"/>
      <c r="AR49" s="40"/>
      <c r="AS49" s="40"/>
      <c r="AT49" s="40"/>
      <c r="AU49" s="40"/>
    </row>
    <row r="50" spans="1:47" ht="60" customHeight="1" x14ac:dyDescent="0.25">
      <c r="A50" s="45" t="str">
        <f>IF(C50&lt;&gt;"",VLOOKUP(C50,Datos!$A$2:$B$30,2,0)&amp;"-"&amp;B50,"")</f>
        <v/>
      </c>
      <c r="B50" s="23" t="str">
        <f t="shared" si="10"/>
        <v/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46"/>
      <c r="Q50" s="46"/>
      <c r="R50" s="39"/>
      <c r="S50" s="38"/>
      <c r="T50" s="38"/>
      <c r="U50" s="38"/>
      <c r="V50" s="38"/>
      <c r="W50" s="38"/>
      <c r="X50" s="38"/>
      <c r="Y50" s="38"/>
      <c r="Z50" s="39"/>
      <c r="AA50" s="38"/>
      <c r="AB50" s="38"/>
      <c r="AC50" s="38"/>
      <c r="AD50" s="38"/>
      <c r="AE50" s="45" t="str">
        <f t="shared" si="11"/>
        <v/>
      </c>
      <c r="AF50" s="45" t="b">
        <f t="shared" si="12"/>
        <v>0</v>
      </c>
      <c r="AG50" s="45" t="b">
        <f t="shared" si="13"/>
        <v>0</v>
      </c>
      <c r="AH50" s="45" t="b">
        <f t="shared" si="14"/>
        <v>0</v>
      </c>
      <c r="AI50" s="45" t="str">
        <f t="shared" si="4"/>
        <v/>
      </c>
      <c r="AJ50" s="45" t="str">
        <f t="shared" si="5"/>
        <v/>
      </c>
      <c r="AK50" s="45" t="str">
        <f t="shared" si="6"/>
        <v/>
      </c>
      <c r="AL50" s="60" t="str">
        <f t="shared" si="15"/>
        <v/>
      </c>
      <c r="AM50" s="38"/>
      <c r="AN50" s="38"/>
      <c r="AO50" s="38"/>
      <c r="AP50" s="38"/>
      <c r="AQ50" s="38"/>
      <c r="AR50" s="40"/>
      <c r="AS50" s="40"/>
      <c r="AT50" s="40"/>
      <c r="AU50" s="40"/>
    </row>
    <row r="51" spans="1:47" ht="60" customHeight="1" x14ac:dyDescent="0.25">
      <c r="A51" s="45" t="str">
        <f>IF(C51&lt;&gt;"",VLOOKUP(C51,Datos!$A$2:$B$30,2,0)&amp;"-"&amp;B51,"")</f>
        <v/>
      </c>
      <c r="B51" s="23" t="str">
        <f t="shared" si="10"/>
        <v/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46"/>
      <c r="Q51" s="46"/>
      <c r="R51" s="39"/>
      <c r="S51" s="38"/>
      <c r="T51" s="38"/>
      <c r="U51" s="38"/>
      <c r="V51" s="38"/>
      <c r="W51" s="38"/>
      <c r="X51" s="38"/>
      <c r="Y51" s="38"/>
      <c r="Z51" s="39"/>
      <c r="AA51" s="38"/>
      <c r="AB51" s="38"/>
      <c r="AC51" s="38"/>
      <c r="AD51" s="38"/>
      <c r="AE51" s="45" t="str">
        <f t="shared" si="11"/>
        <v/>
      </c>
      <c r="AF51" s="45" t="b">
        <f t="shared" si="12"/>
        <v>0</v>
      </c>
      <c r="AG51" s="45" t="b">
        <f t="shared" si="13"/>
        <v>0</v>
      </c>
      <c r="AH51" s="45" t="b">
        <f t="shared" si="14"/>
        <v>0</v>
      </c>
      <c r="AI51" s="45" t="str">
        <f t="shared" si="4"/>
        <v/>
      </c>
      <c r="AJ51" s="45" t="str">
        <f t="shared" si="5"/>
        <v/>
      </c>
      <c r="AK51" s="45" t="str">
        <f t="shared" si="6"/>
        <v/>
      </c>
      <c r="AL51" s="60" t="str">
        <f t="shared" si="15"/>
        <v/>
      </c>
      <c r="AM51" s="38"/>
      <c r="AN51" s="38"/>
      <c r="AO51" s="38"/>
      <c r="AP51" s="38"/>
      <c r="AQ51" s="38"/>
      <c r="AR51" s="40"/>
      <c r="AS51" s="40"/>
      <c r="AT51" s="40"/>
      <c r="AU51" s="40"/>
    </row>
    <row r="52" spans="1:47" ht="60" customHeight="1" x14ac:dyDescent="0.25">
      <c r="A52" s="45" t="str">
        <f>IF(C52&lt;&gt;"",VLOOKUP(C52,Datos!$A$2:$B$30,2,0)&amp;"-"&amp;B52,"")</f>
        <v/>
      </c>
      <c r="B52" s="23" t="str">
        <f t="shared" si="10"/>
        <v/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6"/>
      <c r="Q52" s="46"/>
      <c r="R52" s="39"/>
      <c r="S52" s="38"/>
      <c r="T52" s="38"/>
      <c r="U52" s="38"/>
      <c r="V52" s="38"/>
      <c r="W52" s="38"/>
      <c r="X52" s="38"/>
      <c r="Y52" s="38"/>
      <c r="Z52" s="39"/>
      <c r="AA52" s="38"/>
      <c r="AB52" s="38"/>
      <c r="AC52" s="38"/>
      <c r="AD52" s="38"/>
      <c r="AE52" s="45" t="str">
        <f t="shared" si="11"/>
        <v/>
      </c>
      <c r="AF52" s="45" t="b">
        <f t="shared" si="12"/>
        <v>0</v>
      </c>
      <c r="AG52" s="45" t="b">
        <f t="shared" si="13"/>
        <v>0</v>
      </c>
      <c r="AH52" s="45" t="b">
        <f t="shared" si="14"/>
        <v>0</v>
      </c>
      <c r="AI52" s="45" t="str">
        <f t="shared" si="4"/>
        <v/>
      </c>
      <c r="AJ52" s="45" t="str">
        <f t="shared" si="5"/>
        <v/>
      </c>
      <c r="AK52" s="45" t="str">
        <f t="shared" si="6"/>
        <v/>
      </c>
      <c r="AL52" s="60" t="str">
        <f t="shared" si="15"/>
        <v/>
      </c>
      <c r="AM52" s="38"/>
      <c r="AN52" s="38"/>
      <c r="AO52" s="38"/>
      <c r="AP52" s="38"/>
      <c r="AQ52" s="38"/>
      <c r="AR52" s="40"/>
      <c r="AS52" s="40"/>
      <c r="AT52" s="40"/>
      <c r="AU52" s="40"/>
    </row>
    <row r="53" spans="1:47" ht="60" customHeight="1" x14ac:dyDescent="0.25">
      <c r="A53" s="45" t="str">
        <f>IF(C53&lt;&gt;"",VLOOKUP(C53,Datos!$A$2:$B$30,2,0)&amp;"-"&amp;B53,"")</f>
        <v/>
      </c>
      <c r="B53" s="23" t="str">
        <f t="shared" si="10"/>
        <v/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46"/>
      <c r="Q53" s="46"/>
      <c r="R53" s="39"/>
      <c r="S53" s="38"/>
      <c r="T53" s="38"/>
      <c r="U53" s="38"/>
      <c r="V53" s="38"/>
      <c r="W53" s="38"/>
      <c r="X53" s="38"/>
      <c r="Y53" s="38"/>
      <c r="Z53" s="39"/>
      <c r="AA53" s="38"/>
      <c r="AB53" s="38"/>
      <c r="AC53" s="38"/>
      <c r="AD53" s="38"/>
      <c r="AE53" s="45" t="str">
        <f t="shared" si="11"/>
        <v/>
      </c>
      <c r="AF53" s="45" t="b">
        <f t="shared" si="12"/>
        <v>0</v>
      </c>
      <c r="AG53" s="45" t="b">
        <f t="shared" si="13"/>
        <v>0</v>
      </c>
      <c r="AH53" s="45" t="b">
        <f t="shared" si="14"/>
        <v>0</v>
      </c>
      <c r="AI53" s="45" t="str">
        <f t="shared" si="4"/>
        <v/>
      </c>
      <c r="AJ53" s="45" t="str">
        <f t="shared" si="5"/>
        <v/>
      </c>
      <c r="AK53" s="45" t="str">
        <f t="shared" si="6"/>
        <v/>
      </c>
      <c r="AL53" s="60" t="str">
        <f t="shared" si="15"/>
        <v/>
      </c>
      <c r="AM53" s="38"/>
      <c r="AN53" s="38"/>
      <c r="AO53" s="38"/>
      <c r="AP53" s="38"/>
      <c r="AQ53" s="38"/>
      <c r="AR53" s="40"/>
      <c r="AS53" s="40"/>
      <c r="AT53" s="40"/>
      <c r="AU53" s="40"/>
    </row>
    <row r="54" spans="1:47" ht="60" customHeight="1" x14ac:dyDescent="0.25">
      <c r="A54" s="45" t="str">
        <f>IF(C54&lt;&gt;"",VLOOKUP(C54,Datos!$A$2:$B$30,2,0)&amp;"-"&amp;B54,"")</f>
        <v/>
      </c>
      <c r="B54" s="23" t="str">
        <f t="shared" si="10"/>
        <v/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46"/>
      <c r="Q54" s="46"/>
      <c r="R54" s="39"/>
      <c r="S54" s="38"/>
      <c r="T54" s="38"/>
      <c r="U54" s="38"/>
      <c r="V54" s="38"/>
      <c r="W54" s="38"/>
      <c r="X54" s="38"/>
      <c r="Y54" s="38"/>
      <c r="Z54" s="39"/>
      <c r="AA54" s="38"/>
      <c r="AB54" s="38"/>
      <c r="AC54" s="38"/>
      <c r="AD54" s="38"/>
      <c r="AE54" s="45" t="str">
        <f t="shared" si="11"/>
        <v/>
      </c>
      <c r="AF54" s="45" t="b">
        <f t="shared" si="12"/>
        <v>0</v>
      </c>
      <c r="AG54" s="45" t="b">
        <f t="shared" si="13"/>
        <v>0</v>
      </c>
      <c r="AH54" s="45" t="b">
        <f t="shared" si="14"/>
        <v>0</v>
      </c>
      <c r="AI54" s="45" t="str">
        <f t="shared" si="4"/>
        <v/>
      </c>
      <c r="AJ54" s="45" t="str">
        <f t="shared" si="5"/>
        <v/>
      </c>
      <c r="AK54" s="45" t="str">
        <f t="shared" si="6"/>
        <v/>
      </c>
      <c r="AL54" s="60" t="str">
        <f t="shared" si="15"/>
        <v/>
      </c>
      <c r="AM54" s="38"/>
      <c r="AN54" s="38"/>
      <c r="AO54" s="38"/>
      <c r="AP54" s="38"/>
      <c r="AQ54" s="38"/>
      <c r="AR54" s="40"/>
      <c r="AS54" s="40"/>
      <c r="AT54" s="40"/>
      <c r="AU54" s="40"/>
    </row>
    <row r="55" spans="1:47" ht="60" customHeight="1" x14ac:dyDescent="0.25">
      <c r="A55" s="45" t="str">
        <f>IF(C55&lt;&gt;"",VLOOKUP(C55,Datos!$A$2:$B$30,2,0)&amp;"-"&amp;B55,"")</f>
        <v/>
      </c>
      <c r="B55" s="23" t="str">
        <f t="shared" si="10"/>
        <v/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46"/>
      <c r="Q55" s="46"/>
      <c r="R55" s="39"/>
      <c r="S55" s="38"/>
      <c r="T55" s="38"/>
      <c r="U55" s="38"/>
      <c r="V55" s="38"/>
      <c r="W55" s="38"/>
      <c r="X55" s="38"/>
      <c r="Y55" s="38"/>
      <c r="Z55" s="39"/>
      <c r="AA55" s="38"/>
      <c r="AB55" s="38"/>
      <c r="AC55" s="38"/>
      <c r="AD55" s="38"/>
      <c r="AE55" s="45" t="str">
        <f t="shared" si="11"/>
        <v/>
      </c>
      <c r="AF55" s="45" t="b">
        <f t="shared" si="12"/>
        <v>0</v>
      </c>
      <c r="AG55" s="45" t="b">
        <f t="shared" si="13"/>
        <v>0</v>
      </c>
      <c r="AH55" s="45" t="b">
        <f t="shared" si="14"/>
        <v>0</v>
      </c>
      <c r="AI55" s="45" t="str">
        <f t="shared" si="4"/>
        <v/>
      </c>
      <c r="AJ55" s="45" t="str">
        <f t="shared" si="5"/>
        <v/>
      </c>
      <c r="AK55" s="45" t="str">
        <f t="shared" si="6"/>
        <v/>
      </c>
      <c r="AL55" s="60" t="str">
        <f t="shared" si="15"/>
        <v/>
      </c>
      <c r="AM55" s="38"/>
      <c r="AN55" s="38"/>
      <c r="AO55" s="38"/>
      <c r="AP55" s="38"/>
      <c r="AQ55" s="38"/>
      <c r="AR55" s="40"/>
      <c r="AS55" s="40"/>
      <c r="AT55" s="40"/>
      <c r="AU55" s="40"/>
    </row>
    <row r="56" spans="1:47" ht="60" customHeight="1" x14ac:dyDescent="0.25">
      <c r="A56" s="45" t="str">
        <f>IF(C56&lt;&gt;"",VLOOKUP(C56,Datos!$A$2:$B$30,2,0)&amp;"-"&amp;B56,"")</f>
        <v/>
      </c>
      <c r="B56" s="23" t="str">
        <f t="shared" si="10"/>
        <v/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46"/>
      <c r="Q56" s="46"/>
      <c r="R56" s="39"/>
      <c r="S56" s="38"/>
      <c r="T56" s="38"/>
      <c r="U56" s="38"/>
      <c r="V56" s="38"/>
      <c r="W56" s="38"/>
      <c r="X56" s="38"/>
      <c r="Y56" s="38"/>
      <c r="Z56" s="39"/>
      <c r="AA56" s="38"/>
      <c r="AB56" s="38"/>
      <c r="AC56" s="38"/>
      <c r="AD56" s="38"/>
      <c r="AE56" s="45" t="str">
        <f t="shared" si="11"/>
        <v/>
      </c>
      <c r="AF56" s="45" t="b">
        <f t="shared" si="12"/>
        <v>0</v>
      </c>
      <c r="AG56" s="45" t="b">
        <f t="shared" si="13"/>
        <v>0</v>
      </c>
      <c r="AH56" s="45" t="b">
        <f t="shared" si="14"/>
        <v>0</v>
      </c>
      <c r="AI56" s="45" t="str">
        <f t="shared" si="4"/>
        <v/>
      </c>
      <c r="AJ56" s="45" t="str">
        <f t="shared" si="5"/>
        <v/>
      </c>
      <c r="AK56" s="45" t="str">
        <f t="shared" si="6"/>
        <v/>
      </c>
      <c r="AL56" s="60" t="str">
        <f t="shared" si="15"/>
        <v/>
      </c>
      <c r="AM56" s="38"/>
      <c r="AN56" s="38"/>
      <c r="AO56" s="38"/>
      <c r="AP56" s="38"/>
      <c r="AQ56" s="38"/>
      <c r="AR56" s="40"/>
      <c r="AS56" s="40"/>
      <c r="AT56" s="40"/>
      <c r="AU56" s="40"/>
    </row>
    <row r="57" spans="1:47" ht="60" customHeight="1" x14ac:dyDescent="0.25">
      <c r="A57" s="45" t="str">
        <f>IF(C57&lt;&gt;"",VLOOKUP(C57,Datos!$A$2:$B$30,2,0)&amp;"-"&amp;B57,"")</f>
        <v/>
      </c>
      <c r="B57" s="23" t="str">
        <f t="shared" si="10"/>
        <v/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46"/>
      <c r="Q57" s="46"/>
      <c r="R57" s="39"/>
      <c r="S57" s="38"/>
      <c r="T57" s="38"/>
      <c r="U57" s="38"/>
      <c r="V57" s="38"/>
      <c r="W57" s="38"/>
      <c r="X57" s="38"/>
      <c r="Y57" s="38"/>
      <c r="Z57" s="39"/>
      <c r="AA57" s="38"/>
      <c r="AB57" s="38"/>
      <c r="AC57" s="38"/>
      <c r="AD57" s="38"/>
      <c r="AE57" s="45" t="str">
        <f t="shared" si="11"/>
        <v/>
      </c>
      <c r="AF57" s="45" t="b">
        <f t="shared" si="12"/>
        <v>0</v>
      </c>
      <c r="AG57" s="45" t="b">
        <f t="shared" si="13"/>
        <v>0</v>
      </c>
      <c r="AH57" s="45" t="b">
        <f t="shared" si="14"/>
        <v>0</v>
      </c>
      <c r="AI57" s="45" t="str">
        <f t="shared" si="4"/>
        <v/>
      </c>
      <c r="AJ57" s="45" t="str">
        <f t="shared" si="5"/>
        <v/>
      </c>
      <c r="AK57" s="45" t="str">
        <f t="shared" si="6"/>
        <v/>
      </c>
      <c r="AL57" s="60" t="str">
        <f t="shared" si="15"/>
        <v/>
      </c>
      <c r="AM57" s="38"/>
      <c r="AN57" s="38"/>
      <c r="AO57" s="38"/>
      <c r="AP57" s="38"/>
      <c r="AQ57" s="38"/>
      <c r="AR57" s="40"/>
      <c r="AS57" s="40"/>
      <c r="AT57" s="40"/>
      <c r="AU57" s="40"/>
    </row>
    <row r="58" spans="1:47" ht="62.25" customHeight="1" x14ac:dyDescent="0.25">
      <c r="A58" s="45" t="str">
        <f>IF(C58&lt;&gt;"",VLOOKUP(C58,Datos!$A$2:$B$30,2,0)&amp;"-"&amp;B58,"")</f>
        <v/>
      </c>
      <c r="B58" s="23" t="str">
        <f t="shared" ref="B58:B75" si="16">IF(AND(A57="",C58&lt;&gt;""),"LEB",IF(C58&lt;&gt;"",1+B57,""))</f>
        <v/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46"/>
      <c r="Q58" s="46"/>
      <c r="R58" s="39"/>
      <c r="S58" s="38"/>
      <c r="T58" s="38"/>
      <c r="U58" s="38"/>
      <c r="V58" s="38"/>
      <c r="W58" s="38"/>
      <c r="X58" s="38"/>
      <c r="Y58" s="38"/>
      <c r="Z58" s="39"/>
      <c r="AA58" s="38"/>
      <c r="AB58" s="38"/>
      <c r="AC58" s="38"/>
      <c r="AD58" s="38"/>
      <c r="AE58" s="45" t="str">
        <f t="shared" si="11"/>
        <v/>
      </c>
      <c r="AF58" s="45" t="b">
        <f t="shared" si="12"/>
        <v>0</v>
      </c>
      <c r="AG58" s="45" t="b">
        <f t="shared" si="13"/>
        <v>0</v>
      </c>
      <c r="AH58" s="45" t="b">
        <f t="shared" si="14"/>
        <v>0</v>
      </c>
      <c r="AI58" s="45" t="str">
        <f t="shared" si="4"/>
        <v/>
      </c>
      <c r="AJ58" s="45" t="str">
        <f t="shared" si="5"/>
        <v/>
      </c>
      <c r="AK58" s="45" t="str">
        <f t="shared" si="6"/>
        <v/>
      </c>
      <c r="AL58" s="60" t="str">
        <f t="shared" si="15"/>
        <v/>
      </c>
      <c r="AM58" s="38"/>
      <c r="AN58" s="38"/>
      <c r="AO58" s="38"/>
      <c r="AP58" s="38"/>
      <c r="AQ58" s="38"/>
      <c r="AR58" s="40"/>
      <c r="AS58" s="40"/>
      <c r="AT58" s="40"/>
      <c r="AU58" s="40"/>
    </row>
    <row r="59" spans="1:47" ht="62.25" customHeight="1" x14ac:dyDescent="0.25">
      <c r="A59" s="45" t="str">
        <f>IF(C59&lt;&gt;"",VLOOKUP(C59,Datos!$A$2:$B$30,2,0)&amp;"-"&amp;B59,"")</f>
        <v/>
      </c>
      <c r="B59" s="23" t="str">
        <f t="shared" si="16"/>
        <v/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46"/>
      <c r="Q59" s="46"/>
      <c r="R59" s="39"/>
      <c r="S59" s="38"/>
      <c r="T59" s="38"/>
      <c r="U59" s="38"/>
      <c r="V59" s="38"/>
      <c r="W59" s="38"/>
      <c r="X59" s="38"/>
      <c r="Y59" s="38"/>
      <c r="Z59" s="39"/>
      <c r="AA59" s="38"/>
      <c r="AB59" s="38"/>
      <c r="AC59" s="38"/>
      <c r="AD59" s="38"/>
      <c r="AE59" s="45" t="str">
        <f t="shared" si="11"/>
        <v/>
      </c>
      <c r="AF59" s="45" t="b">
        <f t="shared" si="12"/>
        <v>0</v>
      </c>
      <c r="AG59" s="45" t="b">
        <f t="shared" si="13"/>
        <v>0</v>
      </c>
      <c r="AH59" s="45" t="b">
        <f t="shared" si="14"/>
        <v>0</v>
      </c>
      <c r="AI59" s="45" t="str">
        <f t="shared" si="4"/>
        <v/>
      </c>
      <c r="AJ59" s="45" t="str">
        <f t="shared" si="5"/>
        <v/>
      </c>
      <c r="AK59" s="45" t="str">
        <f t="shared" si="6"/>
        <v/>
      </c>
      <c r="AL59" s="60" t="str">
        <f t="shared" si="15"/>
        <v/>
      </c>
      <c r="AM59" s="38"/>
      <c r="AN59" s="38"/>
      <c r="AO59" s="38"/>
      <c r="AP59" s="38"/>
      <c r="AQ59" s="38"/>
      <c r="AR59" s="40"/>
      <c r="AS59" s="40"/>
      <c r="AT59" s="40"/>
      <c r="AU59" s="40"/>
    </row>
    <row r="60" spans="1:47" ht="62.25" customHeight="1" x14ac:dyDescent="0.25">
      <c r="A60" s="45" t="str">
        <f>IF(C60&lt;&gt;"",VLOOKUP(C60,Datos!$A$2:$B$30,2,0)&amp;"-"&amp;B60,"")</f>
        <v/>
      </c>
      <c r="B60" s="23" t="str">
        <f t="shared" si="16"/>
        <v/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46"/>
      <c r="Q60" s="46"/>
      <c r="R60" s="39"/>
      <c r="S60" s="38"/>
      <c r="T60" s="38"/>
      <c r="U60" s="38"/>
      <c r="V60" s="38"/>
      <c r="W60" s="38"/>
      <c r="X60" s="38"/>
      <c r="Y60" s="38"/>
      <c r="Z60" s="39"/>
      <c r="AA60" s="38"/>
      <c r="AB60" s="38"/>
      <c r="AC60" s="38"/>
      <c r="AD60" s="38"/>
      <c r="AE60" s="45" t="str">
        <f t="shared" si="11"/>
        <v/>
      </c>
      <c r="AF60" s="45" t="b">
        <f t="shared" si="12"/>
        <v>0</v>
      </c>
      <c r="AG60" s="45" t="b">
        <f t="shared" si="13"/>
        <v>0</v>
      </c>
      <c r="AH60" s="45" t="b">
        <f t="shared" si="14"/>
        <v>0</v>
      </c>
      <c r="AI60" s="45" t="str">
        <f t="shared" si="4"/>
        <v/>
      </c>
      <c r="AJ60" s="45" t="str">
        <f t="shared" si="5"/>
        <v/>
      </c>
      <c r="AK60" s="45" t="str">
        <f t="shared" si="6"/>
        <v/>
      </c>
      <c r="AL60" s="60" t="str">
        <f t="shared" si="15"/>
        <v/>
      </c>
      <c r="AM60" s="38"/>
      <c r="AN60" s="38"/>
      <c r="AO60" s="38"/>
      <c r="AP60" s="38"/>
      <c r="AQ60" s="38"/>
      <c r="AR60" s="40"/>
      <c r="AS60" s="40"/>
      <c r="AT60" s="40"/>
      <c r="AU60" s="40"/>
    </row>
    <row r="61" spans="1:47" ht="62.25" customHeight="1" x14ac:dyDescent="0.25">
      <c r="A61" s="45" t="str">
        <f>IF(C61&lt;&gt;"",VLOOKUP(C61,Datos!$A$2:$B$30,2,0)&amp;"-"&amp;B61,"")</f>
        <v/>
      </c>
      <c r="B61" s="23" t="str">
        <f t="shared" si="16"/>
        <v/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46"/>
      <c r="Q61" s="46"/>
      <c r="R61" s="39"/>
      <c r="S61" s="38"/>
      <c r="T61" s="38"/>
      <c r="U61" s="38"/>
      <c r="V61" s="38"/>
      <c r="W61" s="38"/>
      <c r="X61" s="38"/>
      <c r="Y61" s="38"/>
      <c r="Z61" s="39"/>
      <c r="AA61" s="38"/>
      <c r="AB61" s="38"/>
      <c r="AC61" s="38"/>
      <c r="AD61" s="38"/>
      <c r="AE61" s="45" t="str">
        <f t="shared" si="11"/>
        <v/>
      </c>
      <c r="AF61" s="45" t="b">
        <f t="shared" si="12"/>
        <v>0</v>
      </c>
      <c r="AG61" s="45" t="b">
        <f t="shared" si="13"/>
        <v>0</v>
      </c>
      <c r="AH61" s="45" t="b">
        <f t="shared" si="14"/>
        <v>0</v>
      </c>
      <c r="AI61" s="45" t="str">
        <f t="shared" si="4"/>
        <v/>
      </c>
      <c r="AJ61" s="45" t="str">
        <f t="shared" si="5"/>
        <v/>
      </c>
      <c r="AK61" s="45" t="str">
        <f t="shared" si="6"/>
        <v/>
      </c>
      <c r="AL61" s="60" t="str">
        <f t="shared" si="15"/>
        <v/>
      </c>
      <c r="AM61" s="38"/>
      <c r="AN61" s="38"/>
      <c r="AO61" s="38"/>
      <c r="AP61" s="38"/>
      <c r="AQ61" s="38"/>
      <c r="AR61" s="40"/>
      <c r="AS61" s="40"/>
      <c r="AT61" s="40"/>
      <c r="AU61" s="40"/>
    </row>
    <row r="62" spans="1:47" ht="62.25" customHeight="1" x14ac:dyDescent="0.25">
      <c r="A62" s="45" t="str">
        <f>IF(C62&lt;&gt;"",VLOOKUP(C62,Datos!$A$2:$B$30,2,0)&amp;"-"&amp;B62,"")</f>
        <v/>
      </c>
      <c r="B62" s="23" t="str">
        <f t="shared" si="16"/>
        <v/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46"/>
      <c r="Q62" s="46"/>
      <c r="R62" s="39"/>
      <c r="S62" s="38"/>
      <c r="T62" s="38"/>
      <c r="U62" s="38"/>
      <c r="V62" s="38"/>
      <c r="W62" s="38"/>
      <c r="X62" s="38"/>
      <c r="Y62" s="38"/>
      <c r="Z62" s="39"/>
      <c r="AA62" s="38"/>
      <c r="AB62" s="38"/>
      <c r="AC62" s="38"/>
      <c r="AD62" s="38"/>
      <c r="AE62" s="45" t="str">
        <f t="shared" si="11"/>
        <v/>
      </c>
      <c r="AF62" s="45" t="b">
        <f t="shared" si="12"/>
        <v>0</v>
      </c>
      <c r="AG62" s="45" t="b">
        <f t="shared" si="13"/>
        <v>0</v>
      </c>
      <c r="AH62" s="45" t="b">
        <f t="shared" si="14"/>
        <v>0</v>
      </c>
      <c r="AI62" s="45" t="str">
        <f t="shared" si="4"/>
        <v/>
      </c>
      <c r="AJ62" s="45" t="str">
        <f t="shared" si="5"/>
        <v/>
      </c>
      <c r="AK62" s="45" t="str">
        <f t="shared" si="6"/>
        <v/>
      </c>
      <c r="AL62" s="60" t="str">
        <f t="shared" si="15"/>
        <v/>
      </c>
      <c r="AM62" s="38"/>
      <c r="AN62" s="38"/>
      <c r="AO62" s="38"/>
      <c r="AP62" s="38"/>
      <c r="AQ62" s="38"/>
      <c r="AR62" s="40"/>
      <c r="AS62" s="40"/>
      <c r="AT62" s="40"/>
      <c r="AU62" s="40"/>
    </row>
    <row r="63" spans="1:47" ht="62.25" customHeight="1" x14ac:dyDescent="0.25">
      <c r="A63" s="45" t="str">
        <f>IF(C63&lt;&gt;"",VLOOKUP(C63,Datos!$A$2:$B$30,2,0)&amp;"-"&amp;B63,"")</f>
        <v/>
      </c>
      <c r="B63" s="23" t="str">
        <f t="shared" si="16"/>
        <v/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46"/>
      <c r="Q63" s="46"/>
      <c r="R63" s="39"/>
      <c r="S63" s="38"/>
      <c r="T63" s="38"/>
      <c r="U63" s="38"/>
      <c r="V63" s="38"/>
      <c r="W63" s="38"/>
      <c r="X63" s="38"/>
      <c r="Y63" s="38"/>
      <c r="Z63" s="39"/>
      <c r="AA63" s="38"/>
      <c r="AB63" s="38"/>
      <c r="AC63" s="38"/>
      <c r="AD63" s="38"/>
      <c r="AE63" s="45" t="str">
        <f t="shared" si="11"/>
        <v/>
      </c>
      <c r="AF63" s="45" t="b">
        <f t="shared" si="12"/>
        <v>0</v>
      </c>
      <c r="AG63" s="45" t="b">
        <f t="shared" si="13"/>
        <v>0</v>
      </c>
      <c r="AH63" s="45" t="b">
        <f t="shared" si="14"/>
        <v>0</v>
      </c>
      <c r="AI63" s="45" t="str">
        <f t="shared" si="4"/>
        <v/>
      </c>
      <c r="AJ63" s="45" t="str">
        <f t="shared" si="5"/>
        <v/>
      </c>
      <c r="AK63" s="45" t="str">
        <f t="shared" si="6"/>
        <v/>
      </c>
      <c r="AL63" s="60" t="str">
        <f t="shared" si="15"/>
        <v/>
      </c>
      <c r="AM63" s="38"/>
      <c r="AN63" s="38"/>
      <c r="AO63" s="38"/>
      <c r="AP63" s="38"/>
      <c r="AQ63" s="38"/>
      <c r="AR63" s="40"/>
      <c r="AS63" s="40"/>
      <c r="AT63" s="40"/>
      <c r="AU63" s="40"/>
    </row>
    <row r="64" spans="1:47" ht="62.25" customHeight="1" x14ac:dyDescent="0.25">
      <c r="A64" s="45" t="str">
        <f>IF(C64&lt;&gt;"",VLOOKUP(C64,Datos!$A$2:$B$30,2,0)&amp;"-"&amp;B64,"")</f>
        <v/>
      </c>
      <c r="B64" s="23" t="str">
        <f t="shared" si="16"/>
        <v/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46"/>
      <c r="Q64" s="46"/>
      <c r="R64" s="39"/>
      <c r="S64" s="38"/>
      <c r="T64" s="38"/>
      <c r="U64" s="38"/>
      <c r="V64" s="38"/>
      <c r="W64" s="38"/>
      <c r="X64" s="38"/>
      <c r="Y64" s="38"/>
      <c r="Z64" s="39"/>
      <c r="AA64" s="38"/>
      <c r="AB64" s="38"/>
      <c r="AC64" s="38"/>
      <c r="AD64" s="38"/>
      <c r="AE64" s="45" t="str">
        <f t="shared" si="11"/>
        <v/>
      </c>
      <c r="AF64" s="45" t="b">
        <f t="shared" si="12"/>
        <v>0</v>
      </c>
      <c r="AG64" s="45" t="b">
        <f t="shared" si="13"/>
        <v>0</v>
      </c>
      <c r="AH64" s="45" t="b">
        <f t="shared" si="14"/>
        <v>0</v>
      </c>
      <c r="AI64" s="45" t="str">
        <f t="shared" si="4"/>
        <v/>
      </c>
      <c r="AJ64" s="45" t="str">
        <f t="shared" si="5"/>
        <v/>
      </c>
      <c r="AK64" s="45" t="str">
        <f t="shared" si="6"/>
        <v/>
      </c>
      <c r="AL64" s="60" t="str">
        <f t="shared" si="15"/>
        <v/>
      </c>
      <c r="AM64" s="38"/>
      <c r="AN64" s="38"/>
      <c r="AO64" s="38"/>
      <c r="AP64" s="38"/>
      <c r="AQ64" s="38"/>
      <c r="AR64" s="40"/>
      <c r="AS64" s="40"/>
      <c r="AT64" s="40"/>
      <c r="AU64" s="40"/>
    </row>
    <row r="65" spans="1:47" ht="62.25" customHeight="1" x14ac:dyDescent="0.25">
      <c r="A65" s="45" t="str">
        <f>IF(C65&lt;&gt;"",VLOOKUP(C65,Datos!$A$2:$B$30,2,0)&amp;"-"&amp;B65,"")</f>
        <v/>
      </c>
      <c r="B65" s="23" t="str">
        <f t="shared" si="16"/>
        <v/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46"/>
      <c r="Q65" s="46"/>
      <c r="R65" s="39"/>
      <c r="S65" s="38"/>
      <c r="T65" s="38"/>
      <c r="U65" s="38"/>
      <c r="V65" s="38"/>
      <c r="W65" s="38"/>
      <c r="X65" s="38"/>
      <c r="Y65" s="38"/>
      <c r="Z65" s="39"/>
      <c r="AA65" s="38"/>
      <c r="AB65" s="38"/>
      <c r="AC65" s="38"/>
      <c r="AD65" s="38"/>
      <c r="AE65" s="45" t="str">
        <f t="shared" si="11"/>
        <v/>
      </c>
      <c r="AF65" s="45" t="b">
        <f t="shared" si="12"/>
        <v>0</v>
      </c>
      <c r="AG65" s="45" t="b">
        <f t="shared" si="13"/>
        <v>0</v>
      </c>
      <c r="AH65" s="45" t="b">
        <f t="shared" si="14"/>
        <v>0</v>
      </c>
      <c r="AI65" s="45" t="str">
        <f t="shared" si="4"/>
        <v/>
      </c>
      <c r="AJ65" s="45" t="str">
        <f t="shared" si="5"/>
        <v/>
      </c>
      <c r="AK65" s="45" t="str">
        <f t="shared" si="6"/>
        <v/>
      </c>
      <c r="AL65" s="60" t="str">
        <f t="shared" si="15"/>
        <v/>
      </c>
      <c r="AM65" s="38"/>
      <c r="AN65" s="38"/>
      <c r="AO65" s="38"/>
      <c r="AP65" s="38"/>
      <c r="AQ65" s="38"/>
      <c r="AR65" s="40"/>
      <c r="AS65" s="40"/>
      <c r="AT65" s="40"/>
      <c r="AU65" s="40"/>
    </row>
    <row r="66" spans="1:47" ht="62.25" customHeight="1" x14ac:dyDescent="0.25">
      <c r="A66" s="45" t="str">
        <f>IF(C66&lt;&gt;"",VLOOKUP(C66,Datos!$A$2:$B$30,2,0)&amp;"-"&amp;B66,"")</f>
        <v/>
      </c>
      <c r="B66" s="23" t="str">
        <f t="shared" si="16"/>
        <v/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46"/>
      <c r="Q66" s="46"/>
      <c r="R66" s="39"/>
      <c r="S66" s="38"/>
      <c r="T66" s="38"/>
      <c r="U66" s="38"/>
      <c r="V66" s="38"/>
      <c r="W66" s="38"/>
      <c r="X66" s="38"/>
      <c r="Y66" s="38"/>
      <c r="Z66" s="39"/>
      <c r="AA66" s="38"/>
      <c r="AB66" s="38"/>
      <c r="AC66" s="38"/>
      <c r="AD66" s="38"/>
      <c r="AE66" s="45" t="str">
        <f t="shared" si="11"/>
        <v/>
      </c>
      <c r="AF66" s="45" t="b">
        <f t="shared" si="12"/>
        <v>0</v>
      </c>
      <c r="AG66" s="45" t="b">
        <f t="shared" si="13"/>
        <v>0</v>
      </c>
      <c r="AH66" s="45" t="b">
        <f t="shared" si="14"/>
        <v>0</v>
      </c>
      <c r="AI66" s="45" t="str">
        <f t="shared" si="4"/>
        <v/>
      </c>
      <c r="AJ66" s="45" t="str">
        <f t="shared" si="5"/>
        <v/>
      </c>
      <c r="AK66" s="45" t="str">
        <f t="shared" si="6"/>
        <v/>
      </c>
      <c r="AL66" s="60" t="str">
        <f t="shared" si="15"/>
        <v/>
      </c>
      <c r="AM66" s="38"/>
      <c r="AN66" s="38"/>
      <c r="AO66" s="38"/>
      <c r="AP66" s="38"/>
      <c r="AQ66" s="38"/>
      <c r="AR66" s="40"/>
      <c r="AS66" s="40"/>
      <c r="AT66" s="40"/>
      <c r="AU66" s="40"/>
    </row>
    <row r="67" spans="1:47" ht="62.25" customHeight="1" x14ac:dyDescent="0.25">
      <c r="A67" s="45" t="str">
        <f>IF(C67&lt;&gt;"",VLOOKUP(C67,Datos!$A$2:$B$30,2,0)&amp;"-"&amp;B67,"")</f>
        <v/>
      </c>
      <c r="B67" s="23" t="str">
        <f t="shared" si="16"/>
        <v/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46"/>
      <c r="Q67" s="46"/>
      <c r="R67" s="39"/>
      <c r="S67" s="38"/>
      <c r="T67" s="38"/>
      <c r="U67" s="38"/>
      <c r="V67" s="38"/>
      <c r="W67" s="38"/>
      <c r="X67" s="38"/>
      <c r="Y67" s="38"/>
      <c r="Z67" s="39"/>
      <c r="AA67" s="38"/>
      <c r="AB67" s="38"/>
      <c r="AC67" s="38"/>
      <c r="AD67" s="38"/>
      <c r="AE67" s="45" t="str">
        <f t="shared" si="11"/>
        <v/>
      </c>
      <c r="AF67" s="45" t="b">
        <f t="shared" si="12"/>
        <v>0</v>
      </c>
      <c r="AG67" s="45" t="b">
        <f t="shared" si="13"/>
        <v>0</v>
      </c>
      <c r="AH67" s="45" t="b">
        <f t="shared" si="14"/>
        <v>0</v>
      </c>
      <c r="AI67" s="45" t="str">
        <f t="shared" si="4"/>
        <v/>
      </c>
      <c r="AJ67" s="45" t="str">
        <f t="shared" si="5"/>
        <v/>
      </c>
      <c r="AK67" s="45" t="str">
        <f t="shared" si="6"/>
        <v/>
      </c>
      <c r="AL67" s="60" t="str">
        <f t="shared" si="15"/>
        <v/>
      </c>
      <c r="AM67" s="38"/>
      <c r="AN67" s="38"/>
      <c r="AO67" s="38"/>
      <c r="AP67" s="38"/>
      <c r="AQ67" s="38"/>
      <c r="AR67" s="40"/>
      <c r="AS67" s="40"/>
      <c r="AT67" s="40"/>
      <c r="AU67" s="40"/>
    </row>
    <row r="68" spans="1:47" ht="62.25" customHeight="1" x14ac:dyDescent="0.25">
      <c r="A68" s="45" t="str">
        <f>IF(C68&lt;&gt;"",VLOOKUP(C68,Datos!$A$2:$B$30,2,0)&amp;"-"&amp;B68,"")</f>
        <v/>
      </c>
      <c r="B68" s="23" t="str">
        <f t="shared" si="16"/>
        <v/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46"/>
      <c r="Q68" s="46"/>
      <c r="R68" s="39"/>
      <c r="S68" s="38"/>
      <c r="T68" s="38"/>
      <c r="U68" s="38"/>
      <c r="V68" s="38"/>
      <c r="W68" s="38"/>
      <c r="X68" s="38"/>
      <c r="Y68" s="38"/>
      <c r="Z68" s="39"/>
      <c r="AA68" s="38"/>
      <c r="AB68" s="38"/>
      <c r="AC68" s="38"/>
      <c r="AD68" s="38"/>
      <c r="AE68" s="45" t="str">
        <f t="shared" ref="AE68:AE75" si="17">IF(OR(AB68="",AC68="",AD68=""),"",IF(SUM(AF68,AG68,AH68)&gt;=6,"ALTA",IF(AND(SUM(AF68,AG68,AH68)&lt;6,SUM(AF68,AG68,AH68)&gt;0),"MEDIA","BAJA")))</f>
        <v/>
      </c>
      <c r="AF68" s="45" t="b">
        <f t="shared" ref="AF68:AF75" si="18">IF(AB68="INFORMACIÓN PÚBLICA RESERVADA",3,IF(AB68="INFORMACIÓN PÚBLICA CLASIFICADA",1,IF(AB68="INFORMACIÓN PÚBLICA",0,IF(AB68="NO CLASIFICADA",3,IF(AB68="N/A",-1)))))</f>
        <v>0</v>
      </c>
      <c r="AG68" s="45" t="b">
        <f t="shared" ref="AG68:AG75" si="19">IF(AC68="ALTA",3,IF(AC68="MEDIA",1,IF(AC68="BAJA",0,IF(AC68="NO CLASIFICADA",3,IF(AB68="N/A",-1)))))</f>
        <v>0</v>
      </c>
      <c r="AH68" s="45" t="b">
        <f t="shared" ref="AH68:AH75" si="20">IF(AD68="ALTA",3,IF(AD68="MEDIA",1,IF(AD68="BAJA",0,IF(AD68="NO CLASIFICADA",3,IF(AB68="N/A",-1)))))</f>
        <v>0</v>
      </c>
      <c r="AI68" s="45" t="str">
        <f t="shared" si="4"/>
        <v/>
      </c>
      <c r="AJ68" s="45" t="str">
        <f t="shared" si="5"/>
        <v/>
      </c>
      <c r="AK68" s="45" t="str">
        <f t="shared" si="6"/>
        <v/>
      </c>
      <c r="AL68" s="60" t="str">
        <f t="shared" ref="AL68:AL75" si="21">IF(OR(AB68="",AC68="",AD68=""),"",_xlfn.CONCAT(AI68,"-",AJ68,"-",AK68))</f>
        <v/>
      </c>
      <c r="AM68" s="38"/>
      <c r="AN68" s="38"/>
      <c r="AO68" s="38"/>
      <c r="AP68" s="38"/>
      <c r="AQ68" s="38"/>
      <c r="AR68" s="40"/>
      <c r="AS68" s="40"/>
      <c r="AT68" s="40"/>
      <c r="AU68" s="40"/>
    </row>
    <row r="69" spans="1:47" ht="62.25" customHeight="1" x14ac:dyDescent="0.25">
      <c r="A69" s="45" t="str">
        <f>IF(C69&lt;&gt;"",VLOOKUP(C69,Datos!$A$2:$B$30,2,0)&amp;"-"&amp;B69,"")</f>
        <v/>
      </c>
      <c r="B69" s="23" t="str">
        <f t="shared" si="16"/>
        <v/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46"/>
      <c r="Q69" s="46"/>
      <c r="R69" s="39"/>
      <c r="S69" s="38"/>
      <c r="T69" s="38"/>
      <c r="U69" s="38"/>
      <c r="V69" s="38"/>
      <c r="W69" s="38"/>
      <c r="X69" s="38"/>
      <c r="Y69" s="38"/>
      <c r="Z69" s="39"/>
      <c r="AA69" s="38"/>
      <c r="AB69" s="38"/>
      <c r="AC69" s="38"/>
      <c r="AD69" s="38"/>
      <c r="AE69" s="45" t="str">
        <f t="shared" si="17"/>
        <v/>
      </c>
      <c r="AF69" s="45" t="b">
        <f t="shared" si="18"/>
        <v>0</v>
      </c>
      <c r="AG69" s="45" t="b">
        <f t="shared" si="19"/>
        <v>0</v>
      </c>
      <c r="AH69" s="45" t="b">
        <f t="shared" si="20"/>
        <v>0</v>
      </c>
      <c r="AI69" s="45" t="str">
        <f t="shared" ref="AI69:AI75" si="22">IF(OR($AB69=""),"",IF($AB69="INFORMACIÓN PÚBLICA RESERVADA","IPR",IF($AB69="INFORMACIÓN PÚBLICA CLASIFICADA","IPC",IF($AB69="INFORMACIÓN PÚBLICA","IPB",IF($AB69="NO CLASIFICADA","IPR")))))</f>
        <v/>
      </c>
      <c r="AJ69" s="45" t="str">
        <f t="shared" ref="AJ69:AJ75" si="23">IF(OR($AC69=""),"",IF($AC69="ALTA","A",IF($AC69="MEDIA","M",IF($AC69="BAJA","B",IF($AC69="NO CLASIFICADA","A")))))</f>
        <v/>
      </c>
      <c r="AK69" s="45" t="str">
        <f t="shared" ref="AK69:AK75" si="24">IF(OR($AD69=""),"",IF($AD69="ALTA","1",IF($AD69="MEDIA","2",IF($AD69="BAJA","3",IF($AD69="NO CLASIFICADA","1")))))</f>
        <v/>
      </c>
      <c r="AL69" s="60" t="str">
        <f t="shared" si="21"/>
        <v/>
      </c>
      <c r="AM69" s="38"/>
      <c r="AN69" s="38"/>
      <c r="AO69" s="38"/>
      <c r="AP69" s="38"/>
      <c r="AQ69" s="38"/>
      <c r="AR69" s="40"/>
      <c r="AS69" s="40"/>
      <c r="AT69" s="40"/>
      <c r="AU69" s="40"/>
    </row>
    <row r="70" spans="1:47" ht="62.25" customHeight="1" x14ac:dyDescent="0.25">
      <c r="A70" s="45" t="str">
        <f>IF(C70&lt;&gt;"",VLOOKUP(C70,Datos!$A$2:$B$30,2,0)&amp;"-"&amp;B70,"")</f>
        <v/>
      </c>
      <c r="B70" s="23" t="str">
        <f t="shared" si="16"/>
        <v/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46"/>
      <c r="Q70" s="46"/>
      <c r="R70" s="39"/>
      <c r="S70" s="38"/>
      <c r="T70" s="38"/>
      <c r="U70" s="38"/>
      <c r="V70" s="38"/>
      <c r="W70" s="38"/>
      <c r="X70" s="38"/>
      <c r="Y70" s="38"/>
      <c r="Z70" s="39"/>
      <c r="AA70" s="38"/>
      <c r="AB70" s="38"/>
      <c r="AC70" s="38"/>
      <c r="AD70" s="38"/>
      <c r="AE70" s="45" t="str">
        <f t="shared" si="17"/>
        <v/>
      </c>
      <c r="AF70" s="45" t="b">
        <f t="shared" si="18"/>
        <v>0</v>
      </c>
      <c r="AG70" s="45" t="b">
        <f t="shared" si="19"/>
        <v>0</v>
      </c>
      <c r="AH70" s="45" t="b">
        <f t="shared" si="20"/>
        <v>0</v>
      </c>
      <c r="AI70" s="45" t="str">
        <f t="shared" si="22"/>
        <v/>
      </c>
      <c r="AJ70" s="45" t="str">
        <f t="shared" si="23"/>
        <v/>
      </c>
      <c r="AK70" s="45" t="str">
        <f t="shared" si="24"/>
        <v/>
      </c>
      <c r="AL70" s="60" t="str">
        <f t="shared" si="21"/>
        <v/>
      </c>
      <c r="AM70" s="38"/>
      <c r="AN70" s="38"/>
      <c r="AO70" s="38"/>
      <c r="AP70" s="38"/>
      <c r="AQ70" s="38"/>
      <c r="AR70" s="40"/>
      <c r="AS70" s="40"/>
      <c r="AT70" s="40"/>
      <c r="AU70" s="40"/>
    </row>
    <row r="71" spans="1:47" ht="62.25" customHeight="1" x14ac:dyDescent="0.25">
      <c r="A71" s="45" t="str">
        <f>IF(C71&lt;&gt;"",VLOOKUP(C71,Datos!$A$2:$B$30,2,0)&amp;"-"&amp;B71,"")</f>
        <v/>
      </c>
      <c r="B71" s="23" t="str">
        <f t="shared" si="16"/>
        <v/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46"/>
      <c r="Q71" s="46"/>
      <c r="R71" s="39"/>
      <c r="S71" s="38"/>
      <c r="T71" s="38"/>
      <c r="U71" s="38"/>
      <c r="V71" s="38"/>
      <c r="W71" s="38"/>
      <c r="X71" s="38"/>
      <c r="Y71" s="38"/>
      <c r="Z71" s="39"/>
      <c r="AA71" s="38"/>
      <c r="AB71" s="38"/>
      <c r="AC71" s="38"/>
      <c r="AD71" s="38"/>
      <c r="AE71" s="45" t="str">
        <f t="shared" si="17"/>
        <v/>
      </c>
      <c r="AF71" s="45" t="b">
        <f t="shared" si="18"/>
        <v>0</v>
      </c>
      <c r="AG71" s="45" t="b">
        <f t="shared" si="19"/>
        <v>0</v>
      </c>
      <c r="AH71" s="45" t="b">
        <f t="shared" si="20"/>
        <v>0</v>
      </c>
      <c r="AI71" s="45" t="str">
        <f t="shared" si="22"/>
        <v/>
      </c>
      <c r="AJ71" s="45" t="str">
        <f t="shared" si="23"/>
        <v/>
      </c>
      <c r="AK71" s="45" t="str">
        <f t="shared" si="24"/>
        <v/>
      </c>
      <c r="AL71" s="60" t="str">
        <f t="shared" si="21"/>
        <v/>
      </c>
      <c r="AM71" s="38"/>
      <c r="AN71" s="38"/>
      <c r="AO71" s="38"/>
      <c r="AP71" s="38"/>
      <c r="AQ71" s="38"/>
      <c r="AR71" s="40"/>
      <c r="AS71" s="40"/>
      <c r="AT71" s="40"/>
      <c r="AU71" s="40"/>
    </row>
    <row r="72" spans="1:47" ht="62.25" customHeight="1" x14ac:dyDescent="0.25">
      <c r="A72" s="45" t="str">
        <f>IF(C72&lt;&gt;"",VLOOKUP(C72,Datos!$A$2:$B$30,2,0)&amp;"-"&amp;B72,"")</f>
        <v/>
      </c>
      <c r="B72" s="23" t="str">
        <f t="shared" si="16"/>
        <v/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46"/>
      <c r="Q72" s="46"/>
      <c r="R72" s="39"/>
      <c r="S72" s="38"/>
      <c r="T72" s="38"/>
      <c r="U72" s="38"/>
      <c r="V72" s="38"/>
      <c r="W72" s="38"/>
      <c r="X72" s="38"/>
      <c r="Y72" s="38"/>
      <c r="Z72" s="39"/>
      <c r="AA72" s="38"/>
      <c r="AB72" s="38"/>
      <c r="AC72" s="38"/>
      <c r="AD72" s="38"/>
      <c r="AE72" s="45" t="str">
        <f t="shared" si="17"/>
        <v/>
      </c>
      <c r="AF72" s="45" t="b">
        <f t="shared" si="18"/>
        <v>0</v>
      </c>
      <c r="AG72" s="45" t="b">
        <f t="shared" si="19"/>
        <v>0</v>
      </c>
      <c r="AH72" s="45" t="b">
        <f t="shared" si="20"/>
        <v>0</v>
      </c>
      <c r="AI72" s="45" t="str">
        <f t="shared" si="22"/>
        <v/>
      </c>
      <c r="AJ72" s="45" t="str">
        <f t="shared" si="23"/>
        <v/>
      </c>
      <c r="AK72" s="45" t="str">
        <f t="shared" si="24"/>
        <v/>
      </c>
      <c r="AL72" s="60" t="str">
        <f t="shared" si="21"/>
        <v/>
      </c>
      <c r="AM72" s="38"/>
      <c r="AN72" s="38"/>
      <c r="AO72" s="38"/>
      <c r="AP72" s="38"/>
      <c r="AQ72" s="38"/>
      <c r="AR72" s="40"/>
      <c r="AS72" s="40"/>
      <c r="AT72" s="40"/>
      <c r="AU72" s="40"/>
    </row>
    <row r="73" spans="1:47" ht="62.25" customHeight="1" x14ac:dyDescent="0.25">
      <c r="A73" s="45" t="str">
        <f>IF(C73&lt;&gt;"",VLOOKUP(C73,Datos!$A$2:$B$30,2,0)&amp;"-"&amp;B73,"")</f>
        <v/>
      </c>
      <c r="B73" s="23" t="str">
        <f t="shared" si="16"/>
        <v/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46"/>
      <c r="Q73" s="46"/>
      <c r="R73" s="39"/>
      <c r="S73" s="38"/>
      <c r="T73" s="38"/>
      <c r="U73" s="38"/>
      <c r="V73" s="38"/>
      <c r="W73" s="38"/>
      <c r="X73" s="38"/>
      <c r="Y73" s="38"/>
      <c r="Z73" s="39"/>
      <c r="AA73" s="38"/>
      <c r="AB73" s="38"/>
      <c r="AC73" s="38"/>
      <c r="AD73" s="38"/>
      <c r="AE73" s="45" t="str">
        <f t="shared" si="17"/>
        <v/>
      </c>
      <c r="AF73" s="45" t="b">
        <f t="shared" si="18"/>
        <v>0</v>
      </c>
      <c r="AG73" s="45" t="b">
        <f t="shared" si="19"/>
        <v>0</v>
      </c>
      <c r="AH73" s="45" t="b">
        <f t="shared" si="20"/>
        <v>0</v>
      </c>
      <c r="AI73" s="45" t="str">
        <f t="shared" si="22"/>
        <v/>
      </c>
      <c r="AJ73" s="45" t="str">
        <f t="shared" si="23"/>
        <v/>
      </c>
      <c r="AK73" s="45" t="str">
        <f t="shared" si="24"/>
        <v/>
      </c>
      <c r="AL73" s="60" t="str">
        <f t="shared" si="21"/>
        <v/>
      </c>
      <c r="AM73" s="38"/>
      <c r="AN73" s="38"/>
      <c r="AO73" s="38"/>
      <c r="AP73" s="38"/>
      <c r="AQ73" s="38"/>
      <c r="AR73" s="40"/>
      <c r="AS73" s="40"/>
      <c r="AT73" s="40"/>
      <c r="AU73" s="40"/>
    </row>
    <row r="74" spans="1:47" ht="62.25" customHeight="1" x14ac:dyDescent="0.25">
      <c r="A74" s="45" t="str">
        <f>IF(C74&lt;&gt;"",VLOOKUP(C74,Datos!$A$2:$B$30,2,0)&amp;"-"&amp;B74,"")</f>
        <v/>
      </c>
      <c r="B74" s="23" t="str">
        <f t="shared" si="16"/>
        <v/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46"/>
      <c r="Q74" s="46"/>
      <c r="R74" s="39"/>
      <c r="S74" s="38"/>
      <c r="T74" s="38"/>
      <c r="U74" s="38"/>
      <c r="V74" s="38"/>
      <c r="W74" s="38"/>
      <c r="X74" s="38"/>
      <c r="Y74" s="38"/>
      <c r="Z74" s="39"/>
      <c r="AA74" s="38"/>
      <c r="AB74" s="38"/>
      <c r="AC74" s="38"/>
      <c r="AD74" s="38"/>
      <c r="AE74" s="45" t="str">
        <f t="shared" si="17"/>
        <v/>
      </c>
      <c r="AF74" s="45" t="b">
        <f t="shared" si="18"/>
        <v>0</v>
      </c>
      <c r="AG74" s="45" t="b">
        <f t="shared" si="19"/>
        <v>0</v>
      </c>
      <c r="AH74" s="45" t="b">
        <f t="shared" si="20"/>
        <v>0</v>
      </c>
      <c r="AI74" s="45" t="str">
        <f t="shared" si="22"/>
        <v/>
      </c>
      <c r="AJ74" s="45" t="str">
        <f t="shared" si="23"/>
        <v/>
      </c>
      <c r="AK74" s="45" t="str">
        <f t="shared" si="24"/>
        <v/>
      </c>
      <c r="AL74" s="60" t="str">
        <f t="shared" si="21"/>
        <v/>
      </c>
      <c r="AM74" s="38"/>
      <c r="AN74" s="38"/>
      <c r="AO74" s="38"/>
      <c r="AP74" s="38"/>
      <c r="AQ74" s="38"/>
      <c r="AR74" s="40"/>
      <c r="AS74" s="40"/>
      <c r="AT74" s="40"/>
      <c r="AU74" s="40"/>
    </row>
    <row r="75" spans="1:47" ht="62.25" customHeight="1" x14ac:dyDescent="0.25">
      <c r="A75" s="45" t="str">
        <f>IF(C75&lt;&gt;"",VLOOKUP(C75,Datos!$A$2:$B$30,2,0)&amp;"-"&amp;B75,"")</f>
        <v/>
      </c>
      <c r="B75" s="23" t="str">
        <f t="shared" si="16"/>
        <v/>
      </c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46"/>
      <c r="Q75" s="46"/>
      <c r="R75" s="39"/>
      <c r="S75" s="38"/>
      <c r="T75" s="38"/>
      <c r="U75" s="38"/>
      <c r="V75" s="38"/>
      <c r="W75" s="38"/>
      <c r="X75" s="38"/>
      <c r="Y75" s="38"/>
      <c r="Z75" s="39"/>
      <c r="AA75" s="38"/>
      <c r="AB75" s="38"/>
      <c r="AC75" s="38"/>
      <c r="AD75" s="38"/>
      <c r="AE75" s="45" t="str">
        <f t="shared" si="17"/>
        <v/>
      </c>
      <c r="AF75" s="45" t="b">
        <f t="shared" si="18"/>
        <v>0</v>
      </c>
      <c r="AG75" s="45" t="b">
        <f t="shared" si="19"/>
        <v>0</v>
      </c>
      <c r="AH75" s="45" t="b">
        <f t="shared" si="20"/>
        <v>0</v>
      </c>
      <c r="AI75" s="45" t="str">
        <f t="shared" si="22"/>
        <v/>
      </c>
      <c r="AJ75" s="45" t="str">
        <f t="shared" si="23"/>
        <v/>
      </c>
      <c r="AK75" s="45" t="str">
        <f t="shared" si="24"/>
        <v/>
      </c>
      <c r="AL75" s="60" t="str">
        <f t="shared" si="21"/>
        <v/>
      </c>
      <c r="AM75" s="38"/>
      <c r="AN75" s="38"/>
      <c r="AO75" s="38"/>
      <c r="AP75" s="38"/>
      <c r="AQ75" s="38"/>
      <c r="AR75" s="40"/>
      <c r="AS75" s="40"/>
      <c r="AT75" s="40"/>
      <c r="AU75" s="40"/>
    </row>
  </sheetData>
  <sheetProtection algorithmName="SHA-512" hashValue="bWTvj1WXoJUtT9LeOM42NYa4HjPUXi+mSTRQmB5KWiFXSIdF9OWH8jOgpzw4rNPRZB/sZfuRJgcGz+U8SP1aKA==" saltValue="ig/Utff9c7t8MU9I6XWJ/Q==" spinCount="100000" sheet="1" formatCells="0" formatColumns="0" formatRows="0" insertColumns="0" insertRows="0" insertHyperlinks="0" deleteColumns="0" deleteRows="0" sort="0" autoFilter="0"/>
  <autoFilter ref="A3:AU3" xr:uid="{00000000-0009-0000-0000-000000000000}"/>
  <mergeCells count="8">
    <mergeCell ref="A1:C1"/>
    <mergeCell ref="AM2:AP2"/>
    <mergeCell ref="AQ2:AU2"/>
    <mergeCell ref="A2:I2"/>
    <mergeCell ref="J2:U2"/>
    <mergeCell ref="V2:AA2"/>
    <mergeCell ref="AB2:AL2"/>
    <mergeCell ref="D1:AU1"/>
  </mergeCells>
  <phoneticPr fontId="8" type="noConversion"/>
  <conditionalFormatting sqref="AE4:AH6">
    <cfRule type="containsText" dxfId="124" priority="3" operator="containsText" text="ALTA">
      <formula>NOT(ISERROR(SEARCH("ALTA",AE4)))</formula>
    </cfRule>
  </conditionalFormatting>
  <conditionalFormatting sqref="AE4:AH75">
    <cfRule type="containsText" dxfId="123" priority="1" operator="containsText" text="BAJA">
      <formula>NOT(ISERROR(SEARCH("BAJA",AE4)))</formula>
    </cfRule>
    <cfRule type="containsText" dxfId="122" priority="2" operator="containsText" text="MEDIA">
      <formula>NOT(ISERROR(SEARCH("MEDIA",AE4)))</formula>
    </cfRule>
  </conditionalFormatting>
  <dataValidations count="4">
    <dataValidation allowBlank="1" showInputMessage="1" showErrorMessage="1" promptTitle="NO DILIGENCIAR" prompt="Empiece por el campo &quot;Dependencia&quot;" sqref="A4:A75" xr:uid="{653F3B2F-07A4-4E13-B181-BDB82D1E24A7}"/>
    <dataValidation allowBlank="1" showInputMessage="1" showErrorMessage="1" promptTitle="NO DILIGENCIAR" prompt="Celda de calculo automático" sqref="AE4:AL75" xr:uid="{BBE256B5-AC92-41F4-AE2A-5460D400B862}"/>
    <dataValidation operator="greaterThan" allowBlank="1" showInputMessage="1" showErrorMessage="1" sqref="Z4:Z1048576" xr:uid="{49D8FBE9-E863-43D8-BA2D-A6FA936C4002}"/>
    <dataValidation allowBlank="1" showInputMessage="1" showErrorMessage="1" prompt="Mes y Año" sqref="D1:AU1" xr:uid="{A91BFDF5-BBB1-4FB3-A737-2C279C5E603D}"/>
  </dataValidations>
  <printOptions horizontalCentered="1" verticalCentered="1"/>
  <pageMargins left="0.11811023622047245" right="7.874015748031496E-2" top="0.39370078740157483" bottom="0.74803149606299213" header="0" footer="0.31496062992125984"/>
  <pageSetup scale="12" orientation="landscape" horizontalDpi="4294967293" r:id="rId1"/>
  <headerFooter>
    <oddHeader>&amp;L&amp;G&amp;C&amp;"Arial,Negrita"&amp;26
INVENTARIO DE ACTIVOS DE INFORMACIÓN</oddHeader>
    <oddFooter>&amp;L&amp;G&amp;C&amp;P
&amp;RGTI-FM-08
V3</oddFooter>
  </headerFooter>
  <ignoredErrors>
    <ignoredError sqref="B5" formula="1"/>
  </ignoredError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00000000-0002-0000-0000-000005000000}">
          <x14:formula1>
            <xm:f>INDIRECT(Datos!$K$2)</xm:f>
          </x14:formula1>
          <xm:sqref>O4:O75</xm:sqref>
        </x14:dataValidation>
        <x14:dataValidation type="list" allowBlank="1" showInputMessage="1" showErrorMessage="1" xr:uid="{00000000-0002-0000-0000-000006000000}">
          <x14:formula1>
            <xm:f>INDIRECT(Datos!$V$2)</xm:f>
          </x14:formula1>
          <xm:sqref>AR6:AR75</xm:sqref>
        </x14:dataValidation>
        <x14:dataValidation type="list" allowBlank="1" showInputMessage="1" showErrorMessage="1" xr:uid="{00000000-0002-0000-0000-000007000000}">
          <x14:formula1>
            <xm:f>INDIRECT(Datos!$A$2)</xm:f>
          </x14:formula1>
          <xm:sqref>C4:C75</xm:sqref>
        </x14:dataValidation>
        <x14:dataValidation type="list" allowBlank="1" showInputMessage="1" showErrorMessage="1" xr:uid="{00000000-0002-0000-0000-000008000000}">
          <x14:formula1>
            <xm:f>INDIRECT(Datos!$F$2)</xm:f>
          </x14:formula1>
          <xm:sqref>E4:E75</xm:sqref>
        </x14:dataValidation>
        <x14:dataValidation type="list" allowBlank="1" showInputMessage="1" showErrorMessage="1" xr:uid="{00000000-0002-0000-0000-000009000000}">
          <x14:formula1>
            <xm:f>INDIRECT(Datos!$G$2)</xm:f>
          </x14:formula1>
          <xm:sqref>J4:J75</xm:sqref>
        </x14:dataValidation>
        <x14:dataValidation type="list" allowBlank="1" showInputMessage="1" showErrorMessage="1" xr:uid="{00000000-0002-0000-0000-00000A000000}">
          <x14:formula1>
            <xm:f>INDIRECT(Datos!$H$2)</xm:f>
          </x14:formula1>
          <xm:sqref>K4:K75</xm:sqref>
        </x14:dataValidation>
        <x14:dataValidation type="list" allowBlank="1" showInputMessage="1" showErrorMessage="1" xr:uid="{00000000-0002-0000-0000-00000B000000}">
          <x14:formula1>
            <xm:f>INDIRECT(Datos!$I$2)</xm:f>
          </x14:formula1>
          <xm:sqref>L4:L75</xm:sqref>
        </x14:dataValidation>
        <x14:dataValidation type="list" allowBlank="1" showInputMessage="1" showErrorMessage="1" xr:uid="{00000000-0002-0000-0000-00000C000000}">
          <x14:formula1>
            <xm:f>INDIRECT(Datos!$J$2)</xm:f>
          </x14:formula1>
          <xm:sqref>M4:M75</xm:sqref>
        </x14:dataValidation>
        <x14:dataValidation type="list" allowBlank="1" showInputMessage="1" showErrorMessage="1" xr:uid="{00000000-0002-0000-0000-00000D000000}">
          <x14:formula1>
            <xm:f>INDIRECT(Datos!$L$2)</xm:f>
          </x14:formula1>
          <xm:sqref>S4:S75</xm:sqref>
        </x14:dataValidation>
        <x14:dataValidation type="list" allowBlank="1" showInputMessage="1" showErrorMessage="1" xr:uid="{00000000-0002-0000-0000-00000F000000}">
          <x14:formula1>
            <xm:f>INDIRECT(Datos!$N$2)</xm:f>
          </x14:formula1>
          <xm:sqref>Y4:Y75</xm:sqref>
        </x14:dataValidation>
        <x14:dataValidation type="list" allowBlank="1" showInputMessage="1" showErrorMessage="1" xr:uid="{00000000-0002-0000-0000-000010000000}">
          <x14:formula1>
            <xm:f>INDIRECT(Datos!$O$2)</xm:f>
          </x14:formula1>
          <xm:sqref>AB4:AB75</xm:sqref>
        </x14:dataValidation>
        <x14:dataValidation type="list" allowBlank="1" showInputMessage="1" showErrorMessage="1" xr:uid="{00000000-0002-0000-0000-000011000000}">
          <x14:formula1>
            <xm:f>INDIRECT(Datos!$P$2)</xm:f>
          </x14:formula1>
          <xm:sqref>AC4:AC75</xm:sqref>
        </x14:dataValidation>
        <x14:dataValidation type="list" allowBlank="1" showInputMessage="1" showErrorMessage="1" xr:uid="{00000000-0002-0000-0000-000013000000}">
          <x14:formula1>
            <xm:f>INDIRECT(Datos!$R$2)</xm:f>
          </x14:formula1>
          <xm:sqref>AM4:AM75</xm:sqref>
        </x14:dataValidation>
        <x14:dataValidation type="list" allowBlank="1" showInputMessage="1" showErrorMessage="1" xr:uid="{00000000-0002-0000-0000-000014000000}">
          <x14:formula1>
            <xm:f>INDIRECT(Datos!$S$2)</xm:f>
          </x14:formula1>
          <xm:sqref>AN4:AN75</xm:sqref>
        </x14:dataValidation>
        <x14:dataValidation type="list" allowBlank="1" showInputMessage="1" showErrorMessage="1" xr:uid="{00000000-0002-0000-0000-000015000000}">
          <x14:formula1>
            <xm:f>INDIRECT(Datos!$T$2)</xm:f>
          </x14:formula1>
          <xm:sqref>AP4:AP75</xm:sqref>
        </x14:dataValidation>
        <x14:dataValidation type="list" allowBlank="1" showInputMessage="1" showErrorMessage="1" xr:uid="{00000000-0002-0000-0000-000016000000}">
          <x14:formula1>
            <xm:f>INDIRECT(Datos!$U$2)</xm:f>
          </x14:formula1>
          <xm:sqref>AQ4:AQ75</xm:sqref>
        </x14:dataValidation>
        <x14:dataValidation type="list" allowBlank="1" showInputMessage="1" showErrorMessage="1" xr:uid="{00000000-0002-0000-0000-000017000000}">
          <x14:formula1>
            <xm:f>INDIRECT(Datos!$W$2)</xm:f>
          </x14:formula1>
          <xm:sqref>AS4:AS75</xm:sqref>
        </x14:dataValidation>
        <x14:dataValidation type="list" allowBlank="1" showInputMessage="1" showErrorMessage="1" xr:uid="{00000000-0002-0000-0000-000018000000}">
          <x14:formula1>
            <xm:f>INDIRECT(Datos!$X$2)</xm:f>
          </x14:formula1>
          <xm:sqref>AU4:AU75</xm:sqref>
        </x14:dataValidation>
        <x14:dataValidation type="list" allowBlank="1" showInputMessage="1" showErrorMessage="1" promptTitle="Diligenciamiento Oficina TIC" prompt="Diligenciamiento Oficina TIC" xr:uid="{00000000-0002-0000-0000-000019000000}">
          <x14:formula1>
            <xm:f>INDIRECT(Datos!$V$2)</xm:f>
          </x14:formula1>
          <xm:sqref>AR4:AR5</xm:sqref>
        </x14:dataValidation>
        <x14:dataValidation type="list" allowBlank="1" showInputMessage="1" showErrorMessage="1" xr:uid="{FDFC496A-6FFE-4C93-9B83-9441065F0DC0}">
          <x14:formula1>
            <xm:f>INDIRECT(Datos!$C$2)</xm:f>
          </x14:formula1>
          <xm:sqref>D4:D75</xm:sqref>
        </x14:dataValidation>
        <x14:dataValidation type="list" allowBlank="1" showInputMessage="1" showErrorMessage="1" xr:uid="{00000000-0002-0000-0000-000012000000}">
          <x14:formula1>
            <xm:f>INDIRECT(Datos!$Q$2)</xm:f>
          </x14:formula1>
          <xm:sqref>AD4:AD75 AF4:AG75</xm:sqref>
        </x14:dataValidation>
        <x14:dataValidation type="list" allowBlank="1" showInputMessage="1" showErrorMessage="1" xr:uid="{5F551EE5-695E-4151-9DF6-93B6DADF2DFB}">
          <x14:formula1>
            <xm:f>INDIRECT(Datos!$Y$2)</xm:f>
          </x14:formula1>
          <xm:sqref>N4:N75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134"/>
  <sheetViews>
    <sheetView showGridLines="0" zoomScaleNormal="100" workbookViewId="0">
      <selection activeCell="X8" sqref="X8"/>
    </sheetView>
  </sheetViews>
  <sheetFormatPr baseColWidth="10" defaultColWidth="11.42578125" defaultRowHeight="15" x14ac:dyDescent="0.25"/>
  <cols>
    <col min="1" max="1" width="62.85546875" bestFit="1" customWidth="1"/>
    <col min="2" max="2" width="14.7109375" bestFit="1" customWidth="1"/>
    <col min="3" max="3" width="62.85546875" customWidth="1"/>
    <col min="4" max="4" width="23" hidden="1" customWidth="1"/>
    <col min="5" max="5" width="45.140625" hidden="1" customWidth="1"/>
    <col min="6" max="9" width="20.7109375" customWidth="1"/>
    <col min="10" max="10" width="33.140625" customWidth="1"/>
    <col min="11" max="13" width="20.7109375" customWidth="1"/>
    <col min="14" max="14" width="23.42578125" customWidth="1"/>
    <col min="15" max="17" width="20.7109375" customWidth="1"/>
    <col min="18" max="18" width="29.42578125" customWidth="1"/>
    <col min="19" max="19" width="26.85546875" customWidth="1"/>
    <col min="20" max="22" width="20.7109375" customWidth="1"/>
    <col min="23" max="23" width="34.140625" customWidth="1"/>
    <col min="24" max="24" width="22.85546875" customWidth="1"/>
    <col min="25" max="25" width="18.5703125" customWidth="1"/>
  </cols>
  <sheetData>
    <row r="2" spans="1:26" ht="60" customHeight="1" x14ac:dyDescent="0.25">
      <c r="A2" s="18" t="s">
        <v>67</v>
      </c>
      <c r="B2" s="16" t="s">
        <v>68</v>
      </c>
      <c r="C2" s="47" t="s">
        <v>139</v>
      </c>
      <c r="D2" s="4"/>
      <c r="E2" s="4"/>
      <c r="F2" s="21" t="s">
        <v>69</v>
      </c>
      <c r="G2" s="21" t="s">
        <v>70</v>
      </c>
      <c r="H2" s="21" t="s">
        <v>71</v>
      </c>
      <c r="I2" s="21" t="s">
        <v>72</v>
      </c>
      <c r="J2" s="21" t="s">
        <v>73</v>
      </c>
      <c r="K2" s="21" t="s">
        <v>74</v>
      </c>
      <c r="L2" s="21" t="s">
        <v>75</v>
      </c>
      <c r="M2" s="18" t="s">
        <v>76</v>
      </c>
      <c r="N2" s="21" t="s">
        <v>77</v>
      </c>
      <c r="O2" s="21" t="s">
        <v>78</v>
      </c>
      <c r="P2" s="21" t="s">
        <v>79</v>
      </c>
      <c r="Q2" s="21" t="s">
        <v>80</v>
      </c>
      <c r="R2" s="21" t="s">
        <v>81</v>
      </c>
      <c r="S2" s="21" t="s">
        <v>82</v>
      </c>
      <c r="T2" s="21" t="s">
        <v>83</v>
      </c>
      <c r="U2" s="21" t="s">
        <v>84</v>
      </c>
      <c r="V2" s="21" t="s">
        <v>85</v>
      </c>
      <c r="W2" s="21" t="s">
        <v>86</v>
      </c>
      <c r="X2" s="21" t="s">
        <v>87</v>
      </c>
      <c r="Y2" s="1" t="s">
        <v>170</v>
      </c>
      <c r="Z2" s="24"/>
    </row>
    <row r="3" spans="1:26" s="1" customFormat="1" ht="30" customHeight="1" x14ac:dyDescent="0.25">
      <c r="A3" s="2" t="s">
        <v>163</v>
      </c>
      <c r="B3" s="17">
        <v>100</v>
      </c>
      <c r="C3" s="2" t="s">
        <v>137</v>
      </c>
      <c r="D3" s="5"/>
      <c r="E3" s="6"/>
      <c r="F3" s="20" t="s">
        <v>32</v>
      </c>
      <c r="G3" s="20" t="s">
        <v>33</v>
      </c>
      <c r="H3" s="20" t="s">
        <v>40</v>
      </c>
      <c r="I3" s="20" t="s">
        <v>168</v>
      </c>
      <c r="J3" s="20" t="s">
        <v>42</v>
      </c>
      <c r="K3" s="20" t="s">
        <v>36</v>
      </c>
      <c r="L3" s="20" t="s">
        <v>43</v>
      </c>
      <c r="M3" s="6" t="s">
        <v>38</v>
      </c>
      <c r="N3" s="20" t="s">
        <v>39</v>
      </c>
      <c r="O3" s="20" t="s">
        <v>61</v>
      </c>
      <c r="P3" s="20" t="s">
        <v>31</v>
      </c>
      <c r="Q3" s="20" t="s">
        <v>31</v>
      </c>
      <c r="R3" s="20" t="s">
        <v>38</v>
      </c>
      <c r="S3" s="20" t="s">
        <v>88</v>
      </c>
      <c r="T3" s="20" t="s">
        <v>38</v>
      </c>
      <c r="U3" s="20" t="s">
        <v>38</v>
      </c>
      <c r="V3" s="20" t="s">
        <v>38</v>
      </c>
      <c r="W3" s="20" t="s">
        <v>89</v>
      </c>
      <c r="X3" s="20" t="s">
        <v>90</v>
      </c>
      <c r="Y3" s="1" t="s">
        <v>38</v>
      </c>
    </row>
    <row r="4" spans="1:26" s="1" customFormat="1" ht="30" customHeight="1" x14ac:dyDescent="0.25">
      <c r="A4" s="3" t="s">
        <v>135</v>
      </c>
      <c r="B4" s="17">
        <v>110</v>
      </c>
      <c r="C4" s="3" t="s">
        <v>134</v>
      </c>
      <c r="D4" s="5"/>
      <c r="E4" s="6"/>
      <c r="F4" s="20" t="s">
        <v>64</v>
      </c>
      <c r="G4" s="20" t="s">
        <v>91</v>
      </c>
      <c r="H4" s="20" t="s">
        <v>44</v>
      </c>
      <c r="I4" s="20" t="s">
        <v>167</v>
      </c>
      <c r="J4" s="20" t="s">
        <v>35</v>
      </c>
      <c r="K4" s="20" t="s">
        <v>92</v>
      </c>
      <c r="L4" s="20" t="s">
        <v>48</v>
      </c>
      <c r="M4" s="1" t="s">
        <v>51</v>
      </c>
      <c r="N4" s="20" t="s">
        <v>58</v>
      </c>
      <c r="O4" s="20" t="s">
        <v>46</v>
      </c>
      <c r="P4" s="20" t="s">
        <v>47</v>
      </c>
      <c r="Q4" s="20" t="s">
        <v>47</v>
      </c>
      <c r="R4" s="20" t="s">
        <v>51</v>
      </c>
      <c r="S4" s="20" t="s">
        <v>93</v>
      </c>
      <c r="T4" s="20" t="s">
        <v>51</v>
      </c>
      <c r="U4" s="20" t="s">
        <v>51</v>
      </c>
      <c r="V4" s="20" t="s">
        <v>51</v>
      </c>
      <c r="W4" s="20" t="s">
        <v>94</v>
      </c>
      <c r="X4" s="20" t="s">
        <v>95</v>
      </c>
      <c r="Y4" s="1" t="s">
        <v>51</v>
      </c>
    </row>
    <row r="5" spans="1:26" s="1" customFormat="1" ht="30" customHeight="1" x14ac:dyDescent="0.25">
      <c r="A5" s="7" t="s">
        <v>138</v>
      </c>
      <c r="B5" s="17">
        <v>600</v>
      </c>
      <c r="C5" s="48" t="s">
        <v>140</v>
      </c>
      <c r="D5" s="5"/>
      <c r="E5" s="6"/>
      <c r="F5" s="20" t="s">
        <v>66</v>
      </c>
      <c r="G5" s="20" t="s">
        <v>96</v>
      </c>
      <c r="H5" s="20" t="s">
        <v>34</v>
      </c>
      <c r="I5" s="20" t="s">
        <v>116</v>
      </c>
      <c r="J5" s="22" t="s">
        <v>45</v>
      </c>
      <c r="K5" s="22" t="s">
        <v>45</v>
      </c>
      <c r="L5" s="20" t="s">
        <v>54</v>
      </c>
      <c r="M5" s="19" t="s">
        <v>45</v>
      </c>
      <c r="N5" s="22" t="s">
        <v>45</v>
      </c>
      <c r="O5" s="20" t="s">
        <v>30</v>
      </c>
      <c r="P5" s="20" t="s">
        <v>97</v>
      </c>
      <c r="Q5" s="20" t="s">
        <v>97</v>
      </c>
      <c r="R5" s="22" t="s">
        <v>45</v>
      </c>
      <c r="S5" s="20" t="s">
        <v>98</v>
      </c>
      <c r="T5" s="22" t="s">
        <v>45</v>
      </c>
      <c r="U5" s="22" t="s">
        <v>45</v>
      </c>
      <c r="V5" s="22" t="s">
        <v>45</v>
      </c>
      <c r="W5" s="20" t="s">
        <v>99</v>
      </c>
      <c r="X5" s="20" t="s">
        <v>100</v>
      </c>
      <c r="Y5" s="1" t="s">
        <v>45</v>
      </c>
    </row>
    <row r="6" spans="1:26" s="1" customFormat="1" ht="30" customHeight="1" x14ac:dyDescent="0.25">
      <c r="A6" s="7" t="s">
        <v>136</v>
      </c>
      <c r="B6" s="17">
        <v>120</v>
      </c>
      <c r="C6" s="49" t="s">
        <v>141</v>
      </c>
      <c r="D6" s="5"/>
      <c r="E6" s="6"/>
      <c r="F6" s="20" t="s">
        <v>65</v>
      </c>
      <c r="G6" s="20" t="s">
        <v>101</v>
      </c>
      <c r="H6" s="22" t="s">
        <v>45</v>
      </c>
      <c r="I6" s="20" t="s">
        <v>117</v>
      </c>
      <c r="J6" s="6"/>
      <c r="K6" s="6"/>
      <c r="L6" s="20" t="s">
        <v>102</v>
      </c>
      <c r="M6" s="6"/>
      <c r="N6" s="6"/>
      <c r="O6" s="20" t="s">
        <v>60</v>
      </c>
      <c r="P6" s="20" t="s">
        <v>60</v>
      </c>
      <c r="Q6" s="20" t="s">
        <v>60</v>
      </c>
      <c r="R6" s="6"/>
      <c r="S6" s="20" t="s">
        <v>103</v>
      </c>
      <c r="T6" s="6"/>
      <c r="U6" s="6"/>
      <c r="V6" s="6"/>
      <c r="W6" s="20" t="s">
        <v>104</v>
      </c>
      <c r="X6" s="22" t="s">
        <v>45</v>
      </c>
    </row>
    <row r="7" spans="1:26" s="1" customFormat="1" ht="30" customHeight="1" x14ac:dyDescent="0.25">
      <c r="A7" s="8" t="s">
        <v>62</v>
      </c>
      <c r="B7" s="17">
        <v>130</v>
      </c>
      <c r="C7" s="50" t="s">
        <v>142</v>
      </c>
      <c r="D7" s="5"/>
      <c r="E7" s="6"/>
      <c r="F7" s="20" t="s">
        <v>105</v>
      </c>
      <c r="G7" s="20" t="s">
        <v>106</v>
      </c>
      <c r="H7" s="6"/>
      <c r="I7" s="20" t="s">
        <v>118</v>
      </c>
      <c r="J7" s="6"/>
      <c r="K7" s="6"/>
      <c r="L7" s="20" t="s">
        <v>37</v>
      </c>
      <c r="M7" s="6"/>
      <c r="N7" s="6"/>
      <c r="O7" s="6"/>
      <c r="P7" s="6"/>
      <c r="Q7" s="6"/>
      <c r="R7" s="6"/>
      <c r="S7" s="20" t="s">
        <v>107</v>
      </c>
      <c r="T7" s="6"/>
      <c r="U7" s="6"/>
      <c r="V7" s="6"/>
      <c r="W7" s="20" t="s">
        <v>108</v>
      </c>
      <c r="X7" s="6"/>
    </row>
    <row r="8" spans="1:26" s="1" customFormat="1" ht="30" customHeight="1" x14ac:dyDescent="0.25">
      <c r="A8" s="9" t="s">
        <v>63</v>
      </c>
      <c r="B8" s="17">
        <v>140</v>
      </c>
      <c r="C8" s="51" t="s">
        <v>143</v>
      </c>
      <c r="D8" s="5"/>
      <c r="E8" s="6"/>
      <c r="F8" s="20" t="s">
        <v>109</v>
      </c>
      <c r="G8" s="20" t="s">
        <v>110</v>
      </c>
      <c r="H8" s="6"/>
      <c r="I8" s="20" t="s">
        <v>119</v>
      </c>
      <c r="J8" s="6"/>
      <c r="K8" s="6"/>
      <c r="L8" s="20" t="s">
        <v>111</v>
      </c>
      <c r="M8" s="6"/>
      <c r="N8" s="6"/>
      <c r="O8" s="6"/>
      <c r="P8" s="6"/>
      <c r="Q8" s="6"/>
      <c r="R8" s="6"/>
      <c r="S8" s="22" t="s">
        <v>45</v>
      </c>
      <c r="T8" s="6"/>
      <c r="U8" s="6"/>
      <c r="V8" s="6"/>
      <c r="W8" s="20" t="s">
        <v>112</v>
      </c>
      <c r="X8" s="6"/>
    </row>
    <row r="9" spans="1:26" s="1" customFormat="1" ht="30" customHeight="1" x14ac:dyDescent="0.25">
      <c r="A9" s="10" t="s">
        <v>50</v>
      </c>
      <c r="B9" s="17">
        <v>200</v>
      </c>
      <c r="C9" s="52" t="s">
        <v>144</v>
      </c>
      <c r="D9" s="5"/>
      <c r="E9" s="6"/>
      <c r="F9" s="22" t="s">
        <v>113</v>
      </c>
      <c r="G9" s="20" t="s">
        <v>49</v>
      </c>
      <c r="H9" s="6"/>
      <c r="I9" s="20" t="s">
        <v>120</v>
      </c>
      <c r="J9" s="6"/>
      <c r="K9" s="6"/>
      <c r="L9" s="20" t="s">
        <v>52</v>
      </c>
      <c r="M9" s="6"/>
      <c r="N9" s="6"/>
      <c r="O9" s="6"/>
      <c r="P9" s="6"/>
      <c r="Q9" s="6"/>
      <c r="R9" s="6"/>
      <c r="S9" s="6"/>
      <c r="T9" s="6"/>
      <c r="U9" s="6"/>
      <c r="V9" s="6"/>
      <c r="W9" s="20" t="s">
        <v>114</v>
      </c>
      <c r="X9" s="6"/>
    </row>
    <row r="10" spans="1:26" s="1" customFormat="1" ht="30" customHeight="1" x14ac:dyDescent="0.25">
      <c r="A10" s="11" t="s">
        <v>59</v>
      </c>
      <c r="B10" s="17">
        <v>300</v>
      </c>
      <c r="C10" s="53" t="s">
        <v>145</v>
      </c>
      <c r="D10" s="6"/>
      <c r="E10" s="6"/>
      <c r="F10" s="6"/>
      <c r="G10" s="22" t="s">
        <v>45</v>
      </c>
      <c r="H10" s="6"/>
      <c r="I10" s="20" t="s">
        <v>121</v>
      </c>
      <c r="J10" s="6"/>
      <c r="K10" s="6"/>
      <c r="L10" s="20" t="s">
        <v>56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20" t="s">
        <v>49</v>
      </c>
      <c r="X10" s="6"/>
    </row>
    <row r="11" spans="1:26" s="1" customFormat="1" ht="30" customHeight="1" x14ac:dyDescent="0.25">
      <c r="A11" s="12" t="s">
        <v>57</v>
      </c>
      <c r="B11" s="17">
        <v>400</v>
      </c>
      <c r="C11" s="54" t="s">
        <v>133</v>
      </c>
      <c r="D11" s="6"/>
      <c r="E11" s="6"/>
      <c r="F11" s="6"/>
      <c r="G11" s="6"/>
      <c r="H11" s="6"/>
      <c r="I11" s="20" t="s">
        <v>126</v>
      </c>
      <c r="J11" s="6"/>
      <c r="K11" s="6"/>
      <c r="L11" s="20" t="s">
        <v>41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22" t="s">
        <v>45</v>
      </c>
      <c r="X11" s="6"/>
    </row>
    <row r="12" spans="1:26" s="1" customFormat="1" ht="30" customHeight="1" x14ac:dyDescent="0.25">
      <c r="A12" s="13" t="s">
        <v>53</v>
      </c>
      <c r="B12" s="17">
        <v>500</v>
      </c>
      <c r="C12" s="55" t="s">
        <v>146</v>
      </c>
      <c r="D12" s="6"/>
      <c r="E12" s="6"/>
      <c r="F12" s="6"/>
      <c r="G12" s="6"/>
      <c r="H12" s="6"/>
      <c r="I12" s="20" t="s">
        <v>122</v>
      </c>
      <c r="J12" s="6"/>
      <c r="K12" s="6"/>
      <c r="L12" s="20" t="s">
        <v>49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6" s="1" customFormat="1" ht="30" customHeight="1" x14ac:dyDescent="0.25">
      <c r="A13" s="14" t="s">
        <v>55</v>
      </c>
      <c r="B13" s="17">
        <v>600</v>
      </c>
      <c r="C13" s="56" t="s">
        <v>152</v>
      </c>
      <c r="D13" s="6"/>
      <c r="E13" s="6"/>
      <c r="F13" s="6"/>
      <c r="G13" s="6"/>
      <c r="H13" s="6"/>
      <c r="I13" s="20" t="s">
        <v>123</v>
      </c>
      <c r="J13" s="6"/>
      <c r="K13" s="6"/>
      <c r="L13" s="22" t="s">
        <v>45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6" s="1" customFormat="1" ht="30" customHeight="1" x14ac:dyDescent="0.25">
      <c r="A14" s="15" t="s">
        <v>115</v>
      </c>
      <c r="B14" s="17">
        <v>700</v>
      </c>
      <c r="C14" s="57" t="s">
        <v>147</v>
      </c>
      <c r="D14" s="6"/>
      <c r="E14" s="6"/>
      <c r="F14" s="6"/>
      <c r="G14" s="6"/>
      <c r="H14" s="6"/>
      <c r="I14" s="20" t="s">
        <v>124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6" s="1" customFormat="1" ht="30" customHeight="1" x14ac:dyDescent="0.25">
      <c r="A15" s="19"/>
      <c r="B15" s="17"/>
      <c r="C15" s="57" t="s">
        <v>151</v>
      </c>
      <c r="D15" s="6"/>
      <c r="E15" s="6"/>
      <c r="F15" s="6"/>
      <c r="G15" s="6"/>
      <c r="H15" s="6"/>
      <c r="I15" s="20" t="s">
        <v>125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6" s="1" customFormat="1" ht="30" customHeight="1" x14ac:dyDescent="0.25">
      <c r="A16" s="19"/>
      <c r="B16" s="17"/>
      <c r="C16" s="57" t="s">
        <v>148</v>
      </c>
      <c r="D16" s="6"/>
      <c r="E16" s="6"/>
      <c r="F16" s="6"/>
      <c r="G16" s="6"/>
      <c r="H16" s="6"/>
      <c r="I16" s="22" t="s">
        <v>45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1" customFormat="1" ht="30" customHeight="1" x14ac:dyDescent="0.25">
      <c r="A17" s="19"/>
      <c r="B17" s="17"/>
      <c r="C17" s="57" t="s">
        <v>149</v>
      </c>
      <c r="D17" s="6"/>
      <c r="E17" s="6"/>
      <c r="F17" s="6"/>
      <c r="G17" s="6"/>
      <c r="H17" s="6"/>
      <c r="I17" s="20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1" customFormat="1" ht="30" customHeight="1" x14ac:dyDescent="0.25">
      <c r="A18" s="19"/>
      <c r="B18" s="17"/>
      <c r="C18" s="57" t="s">
        <v>150</v>
      </c>
      <c r="D18" s="6"/>
      <c r="E18" s="6"/>
      <c r="F18" s="6"/>
      <c r="G18" s="6"/>
      <c r="H18" s="6"/>
      <c r="I18" s="20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1" customFormat="1" ht="30" customHeight="1" x14ac:dyDescent="0.25">
      <c r="A19" s="19"/>
      <c r="B19" s="17"/>
      <c r="C19" s="58"/>
      <c r="D19" s="6"/>
      <c r="E19" s="6"/>
      <c r="F19" s="6"/>
      <c r="G19" s="6"/>
      <c r="H19" s="6"/>
      <c r="I19" s="20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1" customFormat="1" ht="30" customHeight="1" x14ac:dyDescent="0.25">
      <c r="A20" s="19"/>
      <c r="B20" s="17"/>
      <c r="C20" s="57"/>
      <c r="D20" s="6"/>
      <c r="E20" s="6"/>
      <c r="F20" s="6"/>
      <c r="G20" s="6"/>
      <c r="H20" s="6"/>
      <c r="I20" s="20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1" customFormat="1" ht="30" customHeight="1" x14ac:dyDescent="0.25">
      <c r="A21" s="19"/>
      <c r="B21" s="17"/>
      <c r="C21" s="57"/>
      <c r="D21" s="6"/>
      <c r="E21" s="6"/>
      <c r="F21" s="6"/>
      <c r="G21" s="6"/>
      <c r="H21" s="6"/>
      <c r="I21" s="20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1" customFormat="1" ht="30" customHeight="1" x14ac:dyDescent="0.25">
      <c r="A22" s="19"/>
      <c r="B22" s="6"/>
      <c r="C22" s="57"/>
      <c r="D22" s="6"/>
      <c r="E22" s="6"/>
      <c r="F22" s="6"/>
      <c r="G22" s="6"/>
      <c r="H22" s="6"/>
      <c r="I22" s="20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1" customFormat="1" ht="30" customHeight="1" x14ac:dyDescent="0.25">
      <c r="A23" s="6"/>
      <c r="B23" s="6"/>
      <c r="C23" s="6"/>
      <c r="D23" s="6"/>
      <c r="E23" s="6"/>
      <c r="F23" s="6"/>
      <c r="G23" s="6"/>
      <c r="H23" s="6"/>
      <c r="I23" s="20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1" customFormat="1" ht="30" customHeight="1" x14ac:dyDescent="0.25">
      <c r="A24" s="6"/>
      <c r="B24" s="6"/>
      <c r="C24" s="6"/>
      <c r="D24" s="6"/>
      <c r="E24" s="6"/>
      <c r="F24" s="6"/>
      <c r="G24" s="6"/>
      <c r="H24" s="6"/>
      <c r="I24" s="20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1" customFormat="1" ht="30" customHeight="1" x14ac:dyDescent="0.25">
      <c r="A25" s="6"/>
      <c r="B25" s="6"/>
      <c r="C25" s="6"/>
      <c r="D25" s="6"/>
      <c r="E25" s="6"/>
      <c r="F25" s="6"/>
      <c r="G25" s="6"/>
      <c r="H25" s="6"/>
      <c r="I25" s="20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1" customFormat="1" ht="30" customHeight="1" x14ac:dyDescent="0.25">
      <c r="A26" s="6"/>
      <c r="B26" s="6"/>
      <c r="C26" s="6"/>
      <c r="D26" s="6"/>
      <c r="E26" s="6"/>
      <c r="F26" s="6"/>
      <c r="G26" s="6"/>
      <c r="H26" s="6"/>
      <c r="I26" s="20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1" customFormat="1" ht="30" customHeight="1" x14ac:dyDescent="0.25">
      <c r="A27" s="6"/>
      <c r="B27" s="6"/>
      <c r="C27" s="6"/>
      <c r="D27" s="6"/>
      <c r="E27" s="6"/>
      <c r="F27" s="6"/>
      <c r="G27" s="6"/>
      <c r="H27" s="6"/>
      <c r="I27" s="20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1" customFormat="1" ht="30" customHeight="1" x14ac:dyDescent="0.25">
      <c r="A28" s="6"/>
      <c r="B28" s="6"/>
      <c r="C28" s="6"/>
      <c r="D28" s="6"/>
      <c r="E28" s="6"/>
      <c r="F28" s="6"/>
      <c r="G28" s="6"/>
      <c r="H28" s="6"/>
      <c r="I28" s="20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1" customFormat="1" ht="30" customHeight="1" x14ac:dyDescent="0.25">
      <c r="A29" s="6"/>
      <c r="B29" s="6"/>
      <c r="C29" s="6"/>
      <c r="D29" s="6"/>
      <c r="E29" s="6"/>
      <c r="F29" s="6"/>
      <c r="G29" s="6"/>
      <c r="H29" s="6"/>
      <c r="I29" s="20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1" customFormat="1" ht="30" customHeight="1" x14ac:dyDescent="0.25">
      <c r="A30" s="6"/>
      <c r="B30" s="6"/>
      <c r="C30" s="6"/>
      <c r="D30" s="6"/>
      <c r="E30" s="6"/>
      <c r="F30" s="6"/>
      <c r="G30" s="6"/>
      <c r="H30" s="6"/>
      <c r="I30" s="20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1" customFormat="1" ht="30" customHeight="1" x14ac:dyDescent="0.25">
      <c r="A31" s="6"/>
      <c r="B31" s="6"/>
      <c r="C31" s="6"/>
      <c r="D31" s="6"/>
      <c r="E31" s="6"/>
      <c r="F31" s="6"/>
      <c r="G31" s="6"/>
      <c r="H31" s="6"/>
      <c r="I31" s="20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1" customFormat="1" ht="30" customHeight="1" x14ac:dyDescent="0.25">
      <c r="A32" s="6"/>
      <c r="B32" s="6"/>
      <c r="C32" s="6"/>
      <c r="D32" s="6"/>
      <c r="E32" s="6"/>
      <c r="F32" s="6"/>
      <c r="G32" s="6"/>
      <c r="H32" s="6"/>
      <c r="I32" s="20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s="1" customFormat="1" ht="30" customHeight="1" x14ac:dyDescent="0.25">
      <c r="A33" s="6"/>
      <c r="B33" s="6"/>
      <c r="C33" s="6"/>
      <c r="D33" s="6"/>
      <c r="E33" s="6"/>
      <c r="F33" s="6"/>
      <c r="G33" s="6"/>
      <c r="H33" s="6"/>
      <c r="I33" s="20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s="1" customFormat="1" ht="30" customHeight="1" x14ac:dyDescent="0.25">
      <c r="A34" s="6"/>
      <c r="B34" s="6"/>
      <c r="C34" s="6"/>
      <c r="D34" s="6"/>
      <c r="E34" s="6"/>
      <c r="F34" s="6"/>
      <c r="G34" s="6"/>
      <c r="H34" s="6"/>
      <c r="I34" s="20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s="1" customFormat="1" ht="30" customHeight="1" x14ac:dyDescent="0.25">
      <c r="A35" s="6"/>
      <c r="B35" s="6"/>
      <c r="C35" s="6"/>
      <c r="D35" s="6"/>
      <c r="E35" s="6"/>
      <c r="F35" s="6"/>
      <c r="G35" s="6"/>
      <c r="H35" s="6"/>
      <c r="I35" s="20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s="1" customFormat="1" ht="30" customHeight="1" x14ac:dyDescent="0.25">
      <c r="A36" s="6"/>
      <c r="B36" s="6"/>
      <c r="C36" s="6"/>
      <c r="D36" s="6"/>
      <c r="E36" s="6"/>
      <c r="F36" s="6"/>
      <c r="G36" s="6"/>
      <c r="H36" s="6"/>
      <c r="I36" s="20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s="1" customFormat="1" ht="30" customHeight="1" x14ac:dyDescent="0.25">
      <c r="A37" s="6"/>
      <c r="B37" s="6"/>
      <c r="C37" s="6"/>
      <c r="D37" s="6"/>
      <c r="E37" s="6"/>
      <c r="F37" s="6"/>
      <c r="G37" s="6"/>
      <c r="H37" s="6"/>
      <c r="I37" s="20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s="1" customFormat="1" ht="30" customHeight="1" x14ac:dyDescent="0.25">
      <c r="A38" s="6"/>
      <c r="B38" s="6"/>
      <c r="C38" s="6"/>
      <c r="D38" s="6"/>
      <c r="E38" s="6"/>
      <c r="F38" s="6"/>
      <c r="G38" s="6"/>
      <c r="H38" s="6"/>
      <c r="I38" s="20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s="1" customFormat="1" ht="30" customHeight="1" x14ac:dyDescent="0.25">
      <c r="A39" s="6"/>
      <c r="B39" s="6"/>
      <c r="C39" s="6"/>
      <c r="D39" s="6"/>
      <c r="E39" s="6"/>
      <c r="F39" s="6"/>
      <c r="G39" s="6"/>
      <c r="H39" s="6"/>
      <c r="I39" s="20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s="1" customFormat="1" ht="30" customHeight="1" x14ac:dyDescent="0.25">
      <c r="A40" s="6"/>
      <c r="B40" s="6"/>
      <c r="C40" s="6"/>
      <c r="D40" s="6"/>
      <c r="E40" s="6"/>
      <c r="F40" s="6"/>
      <c r="G40" s="6"/>
      <c r="H40" s="6"/>
      <c r="I40" s="20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s="1" customFormat="1" ht="30" customHeight="1" x14ac:dyDescent="0.25">
      <c r="A41" s="6"/>
      <c r="C41" s="6"/>
      <c r="I41" s="22"/>
    </row>
    <row r="42" spans="1:24" s="1" customFormat="1" ht="30" customHeight="1" x14ac:dyDescent="0.25"/>
    <row r="43" spans="1:24" s="1" customFormat="1" ht="30" customHeight="1" x14ac:dyDescent="0.25"/>
    <row r="44" spans="1:24" s="1" customFormat="1" ht="30" customHeight="1" x14ac:dyDescent="0.25"/>
    <row r="45" spans="1:24" s="1" customFormat="1" ht="30" customHeight="1" x14ac:dyDescent="0.25"/>
    <row r="46" spans="1:24" s="1" customFormat="1" ht="30" customHeight="1" x14ac:dyDescent="0.25"/>
    <row r="47" spans="1:24" s="1" customFormat="1" ht="30" customHeight="1" x14ac:dyDescent="0.25"/>
    <row r="48" spans="1:24" s="1" customFormat="1" ht="30" customHeight="1" x14ac:dyDescent="0.25"/>
    <row r="49" s="1" customFormat="1" ht="30" customHeight="1" x14ac:dyDescent="0.25"/>
    <row r="50" s="1" customFormat="1" ht="30" customHeight="1" x14ac:dyDescent="0.25"/>
    <row r="51" s="1" customFormat="1" ht="30" customHeight="1" x14ac:dyDescent="0.25"/>
    <row r="52" s="1" customFormat="1" ht="30" customHeight="1" x14ac:dyDescent="0.25"/>
    <row r="53" s="1" customFormat="1" ht="30" customHeight="1" x14ac:dyDescent="0.25"/>
    <row r="54" s="1" customFormat="1" ht="30" customHeight="1" x14ac:dyDescent="0.25"/>
    <row r="55" s="1" customFormat="1" ht="30" customHeight="1" x14ac:dyDescent="0.25"/>
    <row r="56" s="1" customFormat="1" ht="30" customHeight="1" x14ac:dyDescent="0.25"/>
    <row r="57" s="1" customFormat="1" ht="30" customHeight="1" x14ac:dyDescent="0.25"/>
    <row r="58" s="1" customFormat="1" ht="30" customHeight="1" x14ac:dyDescent="0.25"/>
    <row r="59" s="1" customFormat="1" ht="30" customHeight="1" x14ac:dyDescent="0.25"/>
    <row r="60" s="1" customFormat="1" ht="30" customHeight="1" x14ac:dyDescent="0.25"/>
    <row r="61" s="1" customFormat="1" ht="30" customHeight="1" x14ac:dyDescent="0.25"/>
    <row r="62" s="1" customFormat="1" ht="30" customHeight="1" x14ac:dyDescent="0.25"/>
    <row r="63" s="1" customFormat="1" ht="30" customHeight="1" x14ac:dyDescent="0.25"/>
    <row r="64" s="1" customFormat="1" ht="30" customHeight="1" x14ac:dyDescent="0.25"/>
    <row r="65" s="1" customFormat="1" ht="30" customHeight="1" x14ac:dyDescent="0.25"/>
    <row r="66" s="1" customFormat="1" ht="30" customHeight="1" x14ac:dyDescent="0.25"/>
    <row r="67" s="1" customFormat="1" ht="30" customHeight="1" x14ac:dyDescent="0.25"/>
    <row r="68" s="1" customFormat="1" ht="30" customHeight="1" x14ac:dyDescent="0.25"/>
    <row r="69" s="1" customFormat="1" ht="30" customHeight="1" x14ac:dyDescent="0.25"/>
    <row r="70" s="1" customFormat="1" ht="30" customHeight="1" x14ac:dyDescent="0.25"/>
    <row r="71" s="1" customFormat="1" ht="30" customHeight="1" x14ac:dyDescent="0.25"/>
    <row r="72" s="1" customFormat="1" ht="30" customHeight="1" x14ac:dyDescent="0.25"/>
    <row r="73" s="1" customFormat="1" ht="30" customHeight="1" x14ac:dyDescent="0.25"/>
    <row r="74" s="1" customFormat="1" ht="30" customHeight="1" x14ac:dyDescent="0.25"/>
    <row r="75" s="1" customFormat="1" ht="30" customHeight="1" x14ac:dyDescent="0.25"/>
    <row r="76" s="1" customFormat="1" ht="30" customHeight="1" x14ac:dyDescent="0.25"/>
    <row r="77" s="1" customFormat="1" ht="30" customHeight="1" x14ac:dyDescent="0.25"/>
    <row r="78" s="1" customFormat="1" ht="30" customHeight="1" x14ac:dyDescent="0.25"/>
    <row r="79" s="1" customFormat="1" ht="30" customHeight="1" x14ac:dyDescent="0.25"/>
    <row r="80" s="1" customFormat="1" ht="30" customHeight="1" x14ac:dyDescent="0.25"/>
    <row r="81" s="1" customFormat="1" ht="30" customHeight="1" x14ac:dyDescent="0.25"/>
    <row r="82" s="1" customFormat="1" ht="30" customHeight="1" x14ac:dyDescent="0.25"/>
    <row r="83" s="1" customFormat="1" ht="30" customHeight="1" x14ac:dyDescent="0.25"/>
    <row r="84" s="1" customFormat="1" ht="30" customHeight="1" x14ac:dyDescent="0.25"/>
    <row r="85" s="1" customFormat="1" ht="30" customHeight="1" x14ac:dyDescent="0.25"/>
    <row r="86" s="1" customFormat="1" ht="30" customHeight="1" x14ac:dyDescent="0.25"/>
    <row r="87" s="1" customFormat="1" ht="30" customHeight="1" x14ac:dyDescent="0.25"/>
    <row r="88" s="1" customFormat="1" ht="30" customHeight="1" x14ac:dyDescent="0.25"/>
    <row r="89" s="1" customFormat="1" ht="30" customHeight="1" x14ac:dyDescent="0.25"/>
    <row r="90" s="1" customFormat="1" ht="30" customHeight="1" x14ac:dyDescent="0.25"/>
    <row r="91" s="1" customFormat="1" ht="30" customHeight="1" x14ac:dyDescent="0.25"/>
    <row r="92" s="1" customFormat="1" ht="30" customHeight="1" x14ac:dyDescent="0.25"/>
    <row r="93" s="1" customFormat="1" ht="30" customHeight="1" x14ac:dyDescent="0.25"/>
    <row r="94" s="1" customFormat="1" ht="30" customHeight="1" x14ac:dyDescent="0.25"/>
    <row r="95" s="1" customFormat="1" ht="30" customHeight="1" x14ac:dyDescent="0.25"/>
    <row r="96" s="1" customFormat="1" ht="30" customHeight="1" x14ac:dyDescent="0.25"/>
    <row r="97" s="1" customFormat="1" ht="30" customHeight="1" x14ac:dyDescent="0.25"/>
    <row r="98" s="1" customFormat="1" ht="30" customHeight="1" x14ac:dyDescent="0.25"/>
    <row r="99" s="1" customFormat="1" ht="30" customHeight="1" x14ac:dyDescent="0.25"/>
    <row r="100" s="1" customFormat="1" ht="30" customHeight="1" x14ac:dyDescent="0.25"/>
    <row r="101" s="1" customFormat="1" ht="30" customHeight="1" x14ac:dyDescent="0.25"/>
    <row r="102" s="1" customFormat="1" ht="30" customHeight="1" x14ac:dyDescent="0.25"/>
    <row r="103" s="1" customFormat="1" ht="30" customHeight="1" x14ac:dyDescent="0.25"/>
    <row r="104" s="1" customFormat="1" ht="30" customHeight="1" x14ac:dyDescent="0.25"/>
    <row r="105" s="1" customFormat="1" ht="30" customHeight="1" x14ac:dyDescent="0.25"/>
    <row r="106" s="1" customFormat="1" ht="30" customHeight="1" x14ac:dyDescent="0.25"/>
    <row r="107" s="1" customFormat="1" ht="30" customHeight="1" x14ac:dyDescent="0.25"/>
    <row r="108" s="1" customFormat="1" ht="30" customHeight="1" x14ac:dyDescent="0.25"/>
    <row r="109" s="1" customFormat="1" ht="30" customHeight="1" x14ac:dyDescent="0.25"/>
    <row r="110" s="1" customFormat="1" ht="30" customHeight="1" x14ac:dyDescent="0.25"/>
    <row r="111" s="1" customFormat="1" ht="30" customHeight="1" x14ac:dyDescent="0.25"/>
    <row r="112" s="1" customFormat="1" ht="30" customHeight="1" x14ac:dyDescent="0.25"/>
    <row r="113" s="1" customFormat="1" ht="30" customHeight="1" x14ac:dyDescent="0.25"/>
    <row r="114" s="1" customFormat="1" ht="30" customHeight="1" x14ac:dyDescent="0.25"/>
    <row r="115" s="1" customFormat="1" ht="30" customHeight="1" x14ac:dyDescent="0.25"/>
    <row r="116" s="1" customFormat="1" ht="30" customHeight="1" x14ac:dyDescent="0.25"/>
    <row r="117" s="1" customFormat="1" ht="30" customHeight="1" x14ac:dyDescent="0.25"/>
    <row r="118" s="1" customFormat="1" ht="30" customHeight="1" x14ac:dyDescent="0.25"/>
    <row r="119" s="1" customFormat="1" ht="30" customHeight="1" x14ac:dyDescent="0.25"/>
    <row r="120" s="1" customFormat="1" ht="30" customHeight="1" x14ac:dyDescent="0.25"/>
    <row r="121" s="1" customFormat="1" ht="30" customHeight="1" x14ac:dyDescent="0.25"/>
    <row r="122" s="1" customFormat="1" ht="30" customHeight="1" x14ac:dyDescent="0.25"/>
    <row r="123" s="1" customFormat="1" ht="30" customHeight="1" x14ac:dyDescent="0.25"/>
    <row r="124" s="1" customFormat="1" ht="30" customHeight="1" x14ac:dyDescent="0.25"/>
    <row r="125" s="1" customFormat="1" ht="30" customHeight="1" x14ac:dyDescent="0.25"/>
    <row r="126" s="1" customFormat="1" ht="30" customHeight="1" x14ac:dyDescent="0.25"/>
    <row r="127" s="1" customFormat="1" ht="30" customHeight="1" x14ac:dyDescent="0.25"/>
    <row r="128" s="1" customFormat="1" ht="30" customHeight="1" x14ac:dyDescent="0.25"/>
    <row r="129" spans="1:9" s="1" customFormat="1" ht="30" customHeight="1" x14ac:dyDescent="0.25"/>
    <row r="130" spans="1:9" s="1" customFormat="1" ht="30" customHeight="1" x14ac:dyDescent="0.25"/>
    <row r="131" spans="1:9" s="1" customFormat="1" ht="30" customHeight="1" x14ac:dyDescent="0.25"/>
    <row r="132" spans="1:9" s="1" customFormat="1" ht="30" customHeight="1" x14ac:dyDescent="0.25"/>
    <row r="133" spans="1:9" s="1" customFormat="1" ht="30" customHeight="1" x14ac:dyDescent="0.25"/>
    <row r="134" spans="1:9" x14ac:dyDescent="0.25">
      <c r="A134" s="1"/>
      <c r="C134" s="1"/>
      <c r="I134" s="1"/>
    </row>
  </sheetData>
  <sheetProtection selectLockedCells="1" selectUnlockedCells="1"/>
  <pageMargins left="0.7" right="0.7" top="0.75" bottom="0.75" header="0.3" footer="0.3"/>
  <pageSetup orientation="portrait" horizontalDpi="4294967293" r:id="rId1"/>
  <tableParts count="2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AD0C3257F2AA4CB609D5ACE66E4DEC" ma:contentTypeVersion="2" ma:contentTypeDescription="Crear nuevo documento." ma:contentTypeScope="" ma:versionID="33c04b9805e8119f0da5d755bb7891f2">
  <xsd:schema xmlns:xsd="http://www.w3.org/2001/XMLSchema" xmlns:xs="http://www.w3.org/2001/XMLSchema" xmlns:p="http://schemas.microsoft.com/office/2006/metadata/properties" xmlns:ns2="146b418b-3f89-4621-81c4-06f187930a93" targetNamespace="http://schemas.microsoft.com/office/2006/metadata/properties" ma:root="true" ma:fieldsID="0b36be4a4410ca51321844fd8f6109cc" ns2:_="">
    <xsd:import namespace="146b418b-3f89-4621-81c4-06f187930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b418b-3f89-4621-81c4-06f187930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E A A B Q S w M E F A A C A A g A M K 1 9 V T u P s 4 W k A A A A 9 Q A A A B I A H A B D b 2 5 m a W c v U G F j a 2 F n Z S 5 4 b W w g o h g A K K A U A A A A A A A A A A A A A A A A A A A A A A A A A A A A h Y 8 x D o I w G I W v Q r r T 1 m o M k p 8 y s E o 0 M T G u T a n Q C M X Q Y r m b g 0 f y C m I U d X N 8 3 / u G 9 + 7 X G 6 R D U w c X 1 V n d m g T N M E W B M r I t t C k T 1 L t j G K G U w 1 b I k y h V M M r G x o M t E l Q 5 d 4 4 J 8 d 5 j P 8 d t V x J G 6 Y w c 8 v V O V q o R 6 C P r / 3 K o j X X C S I U 4 7 F 9 j O M O r J Y 4 W D F M g E 4 N c m 2 / P x r n P 9 g d C 1 t e u 7 x R X N s w 2 Q K Y I 5 H 2 B P w B Q S w M E F A A C A A g A M K 1 9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C t f V U 7 6 U a h D Q E A A J A B A A A T A B w A R m 9 y b X V s Y X M v U 2 V j d G l v b j E u b S C i G A A o o B Q A A A A A A A A A A A A A A A A A A A A A A A A A A A C N j 0 1 L w 0 A Q h u + B / I d h v S Q Q A p 5 L D 5 K m U N A q b d B D K T L Z j O 3 S 3 d m w u 9 G W k P / u Y k H F k 3 M Z 5 u t 5 3 / E k g 7 I M 2 2 u + n a V J m v g j O u p g Q T 1 x R y w V w h w 0 h T S B G I 9 O H Y h j p z 5 L 0 m U 1 O E c c X q w 7 t d a e s n z c r d H Q X P w 6 F / t p V 1 k O c W 9 f X C k 3 o l G 9 B Y m m V d h Z E X k N t p r K x i H 7 N + t M Z f V g u L n 0 5 L O r Z j G O Y l E / 1 e t F v a 5 W d 6 K A E K c Q 6 B y m K f 8 G L 5 V G D 9 F i q 5 G l B d L K K M Y O / Y / K l n T 8 e G M / f P b X S Q G E 8 g h s A 9 w r H 8 q V r 0 0 f L t l X s S F j 3 + k B g z w q P q w C G Z 9 t S F r X l U t F u n t G P U S / r 3 k B o 4 g o H r S e 8 j x P E 8 X / 8 D f 7 B F B L A Q I t A B Q A A g A I A D C t f V U 7 j 7 O F p A A A A P U A A A A S A A A A A A A A A A A A A A A A A A A A A A B D b 2 5 m a W c v U G F j a 2 F n Z S 5 4 b W x Q S w E C L Q A U A A I A C A A w r X 1 V D 8 r p q 6 Q A A A D p A A A A E w A A A A A A A A A A A A A A A A D w A A A A W 0 N v b n R l b n R f V H l w Z X N d L n h t b F B L A Q I t A B Q A A g A I A D C t f V U 7 6 U a h D Q E A A J A B A A A T A A A A A A A A A A A A A A A A A O E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4 I A A A A A A A A n A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l c G V u Z G V u Y 2 l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y O F Q y M D o z N D o w M S 4 z M T g 0 N T g z W i I g L z 4 8 R W 5 0 c n k g V H l w Z T 0 i R m l s b E N v b H V t b l R 5 c G V z I i B W Y W x 1 Z T 0 i c 0 J n P T 0 i I C 8 + P E V u d H J 5 I F R 5 c G U 9 I k Z p b G x D b 2 x 1 b W 5 O Y W 1 l c y I g V m F s d W U 9 I n N b J n F 1 b 3 Q 7 R E V Q R U 5 E R U 5 D S U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Z X B l b m R l b m N p Y S 9 U a X B v I G N h b W J p Y W R v L n t E R V B F T k R F T k N J Q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E Z X B l b m R l b m N p Y S 9 U a X B v I G N h b W J p Y W R v L n t E R V B F T k R F T k N J Q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V w Z W 5 k Z W 5 j a W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w Z W 5 k Z W 5 j a W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w Z W 5 k Z W 5 j a W E v R m l s Y X M l M j B l b i U y M G J s Y W 5 j b y U y M G V s a W 1 p b m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q I h X m G 5 J k G 4 p g 0 w b 4 o x 8 Q A A A A A C A A A A A A A Q Z g A A A A E A A C A A A A A P p E r Y T k E p q W 8 W M h P I F G F O U Z 2 u u b N A e F E M L W h 1 o W X o t A A A A A A O g A A A A A I A A C A A A A D t A Z r 3 T 7 g s 5 s e o E Y P R 6 B w C Q n K 4 X S H k 0 r F v w g L W o O W 4 4 1 A A A A B 1 V N Y 1 l a G s e c n l 2 Z g a P / V e j f j p E 3 s E y 0 1 a q 4 J l 8 D 8 o N 5 t X r C O 4 L c M y Q b f 2 h p k + U R u w d T i 4 i r T T W j 7 v f P j v A a w M I L Q J o K e T S n Z z D 7 4 + 8 9 J T W k A A A A A g h V L x 3 7 P i L 2 d 0 f 6 j F W P N Z T c 1 2 r K u + r s 0 U R z C k 9 o q X T n n H 8 5 F r 8 e U K x w M e d 5 p V H x S Y X a k 6 f i H G v J j K F u A g T e 2 e < / D a t a M a s h u p > 
</file>

<file path=customXml/itemProps1.xml><?xml version="1.0" encoding="utf-8"?>
<ds:datastoreItem xmlns:ds="http://schemas.openxmlformats.org/officeDocument/2006/customXml" ds:itemID="{FB47ABB6-76EE-455D-86FB-09150DF8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b418b-3f89-4621-81c4-06f187930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9005D8-8CDD-4126-8B6E-EFFE59471230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146b418b-3f89-4621-81c4-06f187930a9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9490942-5BC3-4004-8D42-BF85B357FB4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BF7304-54E1-4CF3-A3A7-14959026B62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</vt:lpstr>
      <vt:lpstr>Datos</vt:lpstr>
      <vt:lpstr>Inventario!Área_de_impresión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</dc:creator>
  <cp:lastModifiedBy>Erika Melissa Rendon Melendez</cp:lastModifiedBy>
  <cp:revision/>
  <cp:lastPrinted>2024-02-22T21:20:51Z</cp:lastPrinted>
  <dcterms:created xsi:type="dcterms:W3CDTF">2021-01-25T13:12:11Z</dcterms:created>
  <dcterms:modified xsi:type="dcterms:W3CDTF">2024-04-11T19:49:16Z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0x0101008AAD0C3257F2AA4CB609D5ACE66E4DEC</vt:lpwstr>
  </property>
  <property fmtid="{D5CDD505-2E9C-101B-9397-08002B2CF9AE}" pid="3" name="MSIP_Label_5fac521f-e930-485b-97f4-efbe7db8e98f_Enabled">
    <vt:lpwstr>true</vt:lpwstr>
  </property>
  <property fmtid="{D5CDD505-2E9C-101B-9397-08002B2CF9AE}" pid="4" name="MSIP_Label_5fac521f-e930-485b-97f4-efbe7db8e98f_SetDate">
    <vt:lpwstr>2022-12-07T19:46:22Z</vt:lpwstr>
  </property>
  <property fmtid="{D5CDD505-2E9C-101B-9397-08002B2CF9AE}" pid="5" name="MSIP_Label_5fac521f-e930-485b-97f4-efbe7db8e98f_Method">
    <vt:lpwstr>Standard</vt:lpwstr>
  </property>
  <property fmtid="{D5CDD505-2E9C-101B-9397-08002B2CF9AE}" pid="6" name="MSIP_Label_5fac521f-e930-485b-97f4-efbe7db8e98f_Name">
    <vt:lpwstr>defa4170-0d19-0005-0004-bc88714345d2</vt:lpwstr>
  </property>
  <property fmtid="{D5CDD505-2E9C-101B-9397-08002B2CF9AE}" pid="7" name="MSIP_Label_5fac521f-e930-485b-97f4-efbe7db8e98f_SiteId">
    <vt:lpwstr>9ecb216e-449b-4584-bc82-26bce78574fb</vt:lpwstr>
  </property>
  <property fmtid="{D5CDD505-2E9C-101B-9397-08002B2CF9AE}" pid="8" name="MSIP_Label_5fac521f-e930-485b-97f4-efbe7db8e98f_ActionId">
    <vt:lpwstr>c201421b-d103-4d30-b445-36bf8b253bf1</vt:lpwstr>
  </property>
  <property fmtid="{D5CDD505-2E9C-101B-9397-08002B2CF9AE}" pid="9" name="MSIP_Label_5fac521f-e930-485b-97f4-efbe7db8e98f_ContentBits">
    <vt:lpwstr>0</vt:lpwstr>
  </property>
</Properties>
</file>